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Jana\Rozpočty\2024\OK Ateliér\Oprava historické budovy ZŠ Strážnice\Podklady 1.7\"/>
    </mc:Choice>
  </mc:AlternateContent>
  <xr:revisionPtr revIDLastSave="0" documentId="8_{2DA2C365-969B-49CF-ACE7-D910722BDF9B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4-10-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24-10-01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24-10-01 Pol'!$A$1:$Y$160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59" i="12"/>
  <c r="BA154" i="12"/>
  <c r="BA148" i="12"/>
  <c r="BA145" i="12"/>
  <c r="BA21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2" i="12"/>
  <c r="K12" i="12"/>
  <c r="O12" i="12"/>
  <c r="V12" i="12"/>
  <c r="G13" i="12"/>
  <c r="I13" i="12"/>
  <c r="I12" i="12" s="1"/>
  <c r="K13" i="12"/>
  <c r="M13" i="12"/>
  <c r="M12" i="12" s="1"/>
  <c r="O13" i="12"/>
  <c r="Q13" i="12"/>
  <c r="Q12" i="12" s="1"/>
  <c r="V13" i="12"/>
  <c r="G17" i="12"/>
  <c r="I17" i="12"/>
  <c r="I16" i="12" s="1"/>
  <c r="K17" i="12"/>
  <c r="M17" i="12"/>
  <c r="O17" i="12"/>
  <c r="Q17" i="12"/>
  <c r="Q16" i="12" s="1"/>
  <c r="V17" i="12"/>
  <c r="G20" i="12"/>
  <c r="M20" i="12" s="1"/>
  <c r="I20" i="12"/>
  <c r="K20" i="12"/>
  <c r="K16" i="12" s="1"/>
  <c r="O20" i="12"/>
  <c r="Q20" i="12"/>
  <c r="V20" i="12"/>
  <c r="V16" i="12" s="1"/>
  <c r="G25" i="12"/>
  <c r="I25" i="12"/>
  <c r="K25" i="12"/>
  <c r="M25" i="12"/>
  <c r="O25" i="12"/>
  <c r="Q25" i="12"/>
  <c r="V25" i="12"/>
  <c r="G27" i="12"/>
  <c r="G16" i="12" s="1"/>
  <c r="I27" i="12"/>
  <c r="K27" i="12"/>
  <c r="O27" i="12"/>
  <c r="O16" i="12" s="1"/>
  <c r="Q27" i="12"/>
  <c r="V27" i="12"/>
  <c r="G31" i="12"/>
  <c r="I31" i="12"/>
  <c r="K31" i="12"/>
  <c r="M31" i="12"/>
  <c r="O31" i="12"/>
  <c r="Q31" i="12"/>
  <c r="V31" i="12"/>
  <c r="G34" i="12"/>
  <c r="M34" i="12" s="1"/>
  <c r="I34" i="12"/>
  <c r="K34" i="12"/>
  <c r="O34" i="12"/>
  <c r="Q34" i="12"/>
  <c r="V34" i="12"/>
  <c r="G37" i="12"/>
  <c r="I37" i="12"/>
  <c r="K37" i="12"/>
  <c r="M37" i="12"/>
  <c r="O37" i="12"/>
  <c r="Q37" i="12"/>
  <c r="V37" i="12"/>
  <c r="G41" i="12"/>
  <c r="M41" i="12" s="1"/>
  <c r="I41" i="12"/>
  <c r="K41" i="12"/>
  <c r="O41" i="12"/>
  <c r="Q41" i="12"/>
  <c r="V41" i="12"/>
  <c r="G44" i="12"/>
  <c r="I44" i="12"/>
  <c r="K44" i="12"/>
  <c r="M44" i="12"/>
  <c r="O44" i="12"/>
  <c r="Q44" i="12"/>
  <c r="V44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V48" i="12"/>
  <c r="G51" i="12"/>
  <c r="M51" i="12" s="1"/>
  <c r="I51" i="12"/>
  <c r="K51" i="12"/>
  <c r="O51" i="12"/>
  <c r="Q51" i="12"/>
  <c r="V51" i="12"/>
  <c r="G55" i="12"/>
  <c r="M55" i="12" s="1"/>
  <c r="I55" i="12"/>
  <c r="K55" i="12"/>
  <c r="K54" i="12" s="1"/>
  <c r="O55" i="12"/>
  <c r="O54" i="12" s="1"/>
  <c r="Q55" i="12"/>
  <c r="V55" i="12"/>
  <c r="V54" i="12" s="1"/>
  <c r="G59" i="12"/>
  <c r="I59" i="12"/>
  <c r="K59" i="12"/>
  <c r="M59" i="12"/>
  <c r="O59" i="12"/>
  <c r="Q59" i="12"/>
  <c r="V59" i="12"/>
  <c r="G63" i="12"/>
  <c r="M63" i="12" s="1"/>
  <c r="I63" i="12"/>
  <c r="K63" i="12"/>
  <c r="O63" i="12"/>
  <c r="Q63" i="12"/>
  <c r="V63" i="12"/>
  <c r="G65" i="12"/>
  <c r="I65" i="12"/>
  <c r="I54" i="12" s="1"/>
  <c r="K65" i="12"/>
  <c r="M65" i="12"/>
  <c r="O65" i="12"/>
  <c r="Q65" i="12"/>
  <c r="Q54" i="12" s="1"/>
  <c r="V65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3" i="12"/>
  <c r="I73" i="12"/>
  <c r="K73" i="12"/>
  <c r="M73" i="12"/>
  <c r="O73" i="12"/>
  <c r="Q73" i="12"/>
  <c r="V73" i="12"/>
  <c r="G75" i="12"/>
  <c r="M75" i="12" s="1"/>
  <c r="I75" i="12"/>
  <c r="K75" i="12"/>
  <c r="O75" i="12"/>
  <c r="Q75" i="12"/>
  <c r="V75" i="12"/>
  <c r="I78" i="12"/>
  <c r="Q78" i="12"/>
  <c r="G79" i="12"/>
  <c r="G78" i="12" s="1"/>
  <c r="I79" i="12"/>
  <c r="K79" i="12"/>
  <c r="K78" i="12" s="1"/>
  <c r="O79" i="12"/>
  <c r="O78" i="12" s="1"/>
  <c r="Q79" i="12"/>
  <c r="V79" i="12"/>
  <c r="V78" i="12" s="1"/>
  <c r="I81" i="12"/>
  <c r="Q81" i="12"/>
  <c r="G82" i="12"/>
  <c r="M82" i="12" s="1"/>
  <c r="M81" i="12" s="1"/>
  <c r="I82" i="12"/>
  <c r="K82" i="12"/>
  <c r="K81" i="12" s="1"/>
  <c r="O82" i="12"/>
  <c r="O81" i="12" s="1"/>
  <c r="Q82" i="12"/>
  <c r="V82" i="12"/>
  <c r="V81" i="12" s="1"/>
  <c r="G86" i="12"/>
  <c r="G85" i="12" s="1"/>
  <c r="I86" i="12"/>
  <c r="K86" i="12"/>
  <c r="K85" i="12" s="1"/>
  <c r="O86" i="12"/>
  <c r="O85" i="12" s="1"/>
  <c r="Q86" i="12"/>
  <c r="V86" i="12"/>
  <c r="V85" i="12" s="1"/>
  <c r="G88" i="12"/>
  <c r="I88" i="12"/>
  <c r="I85" i="12" s="1"/>
  <c r="K88" i="12"/>
  <c r="M88" i="12"/>
  <c r="O88" i="12"/>
  <c r="Q88" i="12"/>
  <c r="Q85" i="12" s="1"/>
  <c r="V88" i="12"/>
  <c r="G91" i="12"/>
  <c r="M91" i="12" s="1"/>
  <c r="I91" i="12"/>
  <c r="K91" i="12"/>
  <c r="O91" i="12"/>
  <c r="Q91" i="12"/>
  <c r="V91" i="12"/>
  <c r="G94" i="12"/>
  <c r="I94" i="12"/>
  <c r="K94" i="12"/>
  <c r="M94" i="12"/>
  <c r="O94" i="12"/>
  <c r="Q94" i="12"/>
  <c r="V94" i="12"/>
  <c r="G97" i="12"/>
  <c r="M97" i="12" s="1"/>
  <c r="I97" i="12"/>
  <c r="K97" i="12"/>
  <c r="O97" i="12"/>
  <c r="Q97" i="12"/>
  <c r="V97" i="12"/>
  <c r="G100" i="12"/>
  <c r="I100" i="12"/>
  <c r="K100" i="12"/>
  <c r="M100" i="12"/>
  <c r="O100" i="12"/>
  <c r="Q100" i="12"/>
  <c r="V100" i="12"/>
  <c r="G102" i="12"/>
  <c r="M102" i="12" s="1"/>
  <c r="I102" i="12"/>
  <c r="K102" i="12"/>
  <c r="O102" i="12"/>
  <c r="Q102" i="12"/>
  <c r="V102" i="12"/>
  <c r="G105" i="12"/>
  <c r="I105" i="12"/>
  <c r="K105" i="12"/>
  <c r="M105" i="12"/>
  <c r="O105" i="12"/>
  <c r="Q105" i="12"/>
  <c r="V105" i="12"/>
  <c r="G108" i="12"/>
  <c r="K108" i="12"/>
  <c r="O108" i="12"/>
  <c r="V108" i="12"/>
  <c r="G109" i="12"/>
  <c r="I109" i="12"/>
  <c r="I108" i="12" s="1"/>
  <c r="K109" i="12"/>
  <c r="M109" i="12"/>
  <c r="M108" i="12" s="1"/>
  <c r="O109" i="12"/>
  <c r="Q109" i="12"/>
  <c r="Q108" i="12" s="1"/>
  <c r="V109" i="12"/>
  <c r="G112" i="12"/>
  <c r="I112" i="12"/>
  <c r="I111" i="12" s="1"/>
  <c r="K112" i="12"/>
  <c r="M112" i="12"/>
  <c r="O112" i="12"/>
  <c r="Q112" i="12"/>
  <c r="Q111" i="12" s="1"/>
  <c r="V112" i="12"/>
  <c r="G114" i="12"/>
  <c r="G111" i="12" s="1"/>
  <c r="I114" i="12"/>
  <c r="K114" i="12"/>
  <c r="O114" i="12"/>
  <c r="O111" i="12" s="1"/>
  <c r="Q114" i="12"/>
  <c r="V114" i="12"/>
  <c r="G116" i="12"/>
  <c r="I116" i="12"/>
  <c r="K116" i="12"/>
  <c r="M116" i="12"/>
  <c r="O116" i="12"/>
  <c r="Q116" i="12"/>
  <c r="V116" i="12"/>
  <c r="G118" i="12"/>
  <c r="M118" i="12" s="1"/>
  <c r="I118" i="12"/>
  <c r="K118" i="12"/>
  <c r="K111" i="12" s="1"/>
  <c r="O118" i="12"/>
  <c r="Q118" i="12"/>
  <c r="V118" i="12"/>
  <c r="V111" i="12" s="1"/>
  <c r="G121" i="12"/>
  <c r="G120" i="12" s="1"/>
  <c r="I121" i="12"/>
  <c r="K121" i="12"/>
  <c r="K120" i="12" s="1"/>
  <c r="O121" i="12"/>
  <c r="O120" i="12" s="1"/>
  <c r="Q121" i="12"/>
  <c r="V121" i="12"/>
  <c r="V120" i="12" s="1"/>
  <c r="G124" i="12"/>
  <c r="I124" i="12"/>
  <c r="I120" i="12" s="1"/>
  <c r="K124" i="12"/>
  <c r="M124" i="12"/>
  <c r="O124" i="12"/>
  <c r="Q124" i="12"/>
  <c r="Q120" i="12" s="1"/>
  <c r="V124" i="12"/>
  <c r="G126" i="12"/>
  <c r="M126" i="12" s="1"/>
  <c r="I126" i="12"/>
  <c r="K126" i="12"/>
  <c r="O126" i="12"/>
  <c r="Q126" i="12"/>
  <c r="V126" i="12"/>
  <c r="G129" i="12"/>
  <c r="I129" i="12"/>
  <c r="K129" i="12"/>
  <c r="M129" i="12"/>
  <c r="O129" i="12"/>
  <c r="Q129" i="12"/>
  <c r="V129" i="12"/>
  <c r="G131" i="12"/>
  <c r="M131" i="12" s="1"/>
  <c r="I131" i="12"/>
  <c r="K131" i="12"/>
  <c r="O131" i="12"/>
  <c r="Q131" i="12"/>
  <c r="V131" i="12"/>
  <c r="G133" i="12"/>
  <c r="I133" i="12"/>
  <c r="K133" i="12"/>
  <c r="M133" i="12"/>
  <c r="O133" i="12"/>
  <c r="Q133" i="12"/>
  <c r="V133" i="12"/>
  <c r="G135" i="12"/>
  <c r="M135" i="12" s="1"/>
  <c r="I135" i="12"/>
  <c r="K135" i="12"/>
  <c r="O135" i="12"/>
  <c r="Q135" i="12"/>
  <c r="V135" i="12"/>
  <c r="G137" i="12"/>
  <c r="I137" i="12"/>
  <c r="K137" i="12"/>
  <c r="M137" i="12"/>
  <c r="O137" i="12"/>
  <c r="Q137" i="12"/>
  <c r="V137" i="12"/>
  <c r="G140" i="12"/>
  <c r="G141" i="12"/>
  <c r="I141" i="12"/>
  <c r="I140" i="12" s="1"/>
  <c r="K141" i="12"/>
  <c r="M141" i="12"/>
  <c r="O141" i="12"/>
  <c r="Q141" i="12"/>
  <c r="Q140" i="12" s="1"/>
  <c r="V141" i="12"/>
  <c r="G144" i="12"/>
  <c r="M144" i="12" s="1"/>
  <c r="I144" i="12"/>
  <c r="K144" i="12"/>
  <c r="K140" i="12" s="1"/>
  <c r="O144" i="12"/>
  <c r="O140" i="12" s="1"/>
  <c r="Q144" i="12"/>
  <c r="V144" i="12"/>
  <c r="V140" i="12" s="1"/>
  <c r="G147" i="12"/>
  <c r="I147" i="12"/>
  <c r="K147" i="12"/>
  <c r="M147" i="12"/>
  <c r="O147" i="12"/>
  <c r="Q147" i="12"/>
  <c r="V147" i="12"/>
  <c r="G150" i="12"/>
  <c r="M150" i="12" s="1"/>
  <c r="I150" i="12"/>
  <c r="K150" i="12"/>
  <c r="O150" i="12"/>
  <c r="Q150" i="12"/>
  <c r="V150" i="12"/>
  <c r="G153" i="12"/>
  <c r="I153" i="12"/>
  <c r="K153" i="12"/>
  <c r="M153" i="12"/>
  <c r="O153" i="12"/>
  <c r="Q153" i="12"/>
  <c r="V153" i="12"/>
  <c r="G156" i="12"/>
  <c r="M156" i="12" s="1"/>
  <c r="I156" i="12"/>
  <c r="K156" i="12"/>
  <c r="O156" i="12"/>
  <c r="Q156" i="12"/>
  <c r="V156" i="12"/>
  <c r="AE159" i="12"/>
  <c r="AF159" i="12"/>
  <c r="I20" i="1"/>
  <c r="I19" i="1"/>
  <c r="I18" i="1"/>
  <c r="I17" i="1"/>
  <c r="I16" i="1"/>
  <c r="I64" i="1"/>
  <c r="J63" i="1" s="1"/>
  <c r="F43" i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J55" i="1" l="1"/>
  <c r="J58" i="1"/>
  <c r="J54" i="1"/>
  <c r="J61" i="1"/>
  <c r="J56" i="1"/>
  <c r="J59" i="1"/>
  <c r="J57" i="1"/>
  <c r="J53" i="1"/>
  <c r="J60" i="1"/>
  <c r="J62" i="1"/>
  <c r="G26" i="1"/>
  <c r="A26" i="1"/>
  <c r="G28" i="1"/>
  <c r="G23" i="1"/>
  <c r="M54" i="12"/>
  <c r="M140" i="12"/>
  <c r="M121" i="12"/>
  <c r="M120" i="12" s="1"/>
  <c r="M114" i="12"/>
  <c r="M111" i="12" s="1"/>
  <c r="M86" i="12"/>
  <c r="M85" i="12" s="1"/>
  <c r="G81" i="12"/>
  <c r="M79" i="12"/>
  <c r="M78" i="12" s="1"/>
  <c r="G54" i="12"/>
  <c r="M27" i="12"/>
  <c r="M16" i="12" s="1"/>
  <c r="I21" i="1"/>
  <c r="J41" i="1"/>
  <c r="J39" i="1"/>
  <c r="J43" i="1" s="1"/>
  <c r="J42" i="1"/>
  <c r="H43" i="1"/>
  <c r="J64" i="1" l="1"/>
  <c r="A23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2EE96299-54DA-4FD1-8B35-80BA74F26A6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F0AE017-8619-4A01-AA54-9E02282E8BE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<sst xmlns="http://schemas.openxmlformats.org/spreadsheetml/2006/main" count="781" uniqueCount="285">
  <si>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</si>
  <si>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</si>
  <si>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</si>
  <si>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</si>
  <si>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</si>
  <si>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</si>
  <si>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</si>
  <si>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</si>
  <si>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</si>
  <si>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</si>
  <si>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</si>
  <si>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</si>
  <si>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</si>
  <si>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</si>
  <si>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</si>
  <si>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</si>
  <si>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</si>
  <si>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</si>
  <si>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</si>
  <si>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</si>
  <si>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</si>
  <si>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</si>
  <si>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</si>
  <si>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</si>
  <si>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</si>
  <si>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</si>
  <si>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</si>
  <si>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</si>
  <si>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</si>
  <si>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</si>
  <si>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</si>
  <si>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</si>
  <si>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</si>
  <si>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</si>
  <si>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</si>
  <si>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</si>
  <si>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</si>
  <si>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</si>
  <si>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</si>
  <si>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</si>
  <si>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</si>
  <si>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</si>
  <si>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</si>
  <si>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24-10-01</t>
  </si>
  <si>
    <t>Oprava fasády historické budovy Střední školy Strážnice</t>
  </si>
  <si>
    <t>01</t>
  </si>
  <si>
    <t>Objekt:</t>
  </si>
  <si>
    <t>Rozpočet:</t>
  </si>
  <si>
    <t>24-10</t>
  </si>
  <si>
    <t>Fasáda středné škola Strážnice</t>
  </si>
  <si>
    <t>Stavba</t>
  </si>
  <si>
    <t>Rozpočet</t>
  </si>
  <si>
    <t>Celkem za stavbu</t>
  </si>
  <si>
    <t>CZK</t>
  </si>
  <si>
    <t>#POPS</t>
  </si>
  <si>
    <t>Popis stavby: 24-10 - Fasáda středné škola Strážnice</t>
  </si>
  <si>
    <t>#POPO</t>
  </si>
  <si>
    <t>Popis objektu: 01 - Oprava fasády historické budovy Střední školy Strážnice</t>
  </si>
  <si>
    <t>#POPR</t>
  </si>
  <si>
    <t>Popis rozpočtu: 24-10-01 - Oprava fasády historické budovy Střední školy Strážnice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</si>
  <si>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</si>
  <si>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</si>
  <si>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</si>
  <si>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</si>
  <si>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</si>
  <si>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</si>
  <si>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</si>
  <si>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</si>
  <si>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94</t>
  </si>
  <si>
    <t>Lešení a stavební výtahy</t>
  </si>
  <si>
    <t>96</t>
  </si>
  <si>
    <t>Bourání konstrukcí</t>
  </si>
  <si>
    <t>99</t>
  </si>
  <si>
    <t>Staveništní přesun hmot</t>
  </si>
  <si>
    <t>764</t>
  </si>
  <si>
    <t>Konstrukce klempířské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</si>
  <si>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</si>
  <si>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</si>
  <si>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</si>
  <si>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</si>
  <si>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</si>
  <si>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</si>
  <si>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</si>
  <si>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</si>
  <si>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</si>
  <si>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</si>
  <si>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</si>
  <si>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</si>
  <si>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ROZ</t>
  </si>
  <si>
    <t>OBJ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</si>
  <si>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</si>
  <si>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</si>
  <si>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</si>
  <si>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</si>
  <si>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</si>
  <si>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</si>
  <si>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</si>
  <si>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</si>
  <si>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</si>
  <si>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</si>
  <si>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</si>
  <si>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</si>
  <si>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</si>
  <si>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</si>
  <si>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</si>
  <si>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</si>
  <si>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</si>
  <si>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</si>
  <si>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</si>
  <si>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</si>
  <si>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</si>
  <si>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</si>
  <si>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</si>
  <si>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</si>
  <si>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317.RTX</t>
  </si>
  <si>
    <t xml:space="preserve">Oprava říms </t>
  </si>
  <si>
    <t>m</t>
  </si>
  <si>
    <t>Vlastní</t>
  </si>
  <si>
    <t>Indiv</t>
  </si>
  <si>
    <t>Práce</t>
  </si>
  <si>
    <t>Běžná</t>
  </si>
  <si>
    <t>POL1_0</t>
  </si>
  <si>
    <t>30,19*2+12,2*2+3,32*2+1,4*4</t>
  </si>
  <si>
    <t>VV</t>
  </si>
  <si>
    <t>SPU</t>
  </si>
  <si>
    <t>612409991RT2</t>
  </si>
  <si>
    <t>Začištění omítek kolem oken, dveří a obkladů apod. s použitím suché maltové směsi</t>
  </si>
  <si>
    <t>801-4</t>
  </si>
  <si>
    <t>RTS 24/ I</t>
  </si>
  <si>
    <t>okna: : (1,15+2,4)*2*22+(1,2+1,5*2)*17</t>
  </si>
  <si>
    <t>602016195R00</t>
  </si>
  <si>
    <t>Omítka stěn z hotových směsí Doplňkové práce pro omítky stěn z hotových směsí  hloubková penetrace stěn silikátová</t>
  </si>
  <si>
    <t>m2</t>
  </si>
  <si>
    <t>801-1</t>
  </si>
  <si>
    <t>po jednotlivých vrstvách</t>
  </si>
  <si>
    <t>SPI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</si>
  <si>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</si>
  <si>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</si>
  <si>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</si>
  <si>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okna: : (1,15*2,4*22)*2+1,2*(9+8)</t>
  </si>
  <si>
    <t>parapety: : (1,2*22*2)*0,4+1,2*17*0,4</t>
  </si>
  <si>
    <t>622413102R00</t>
  </si>
  <si>
    <t>Nátěr vnějších omítek stěn podkladní, penetrační, složitost 3-4, 1 x nátěr</t>
  </si>
  <si>
    <t>622425222R00</t>
  </si>
  <si>
    <t>Oprava vnějších omítek vápenných a vápenocementových s překrytím celé plochy štukem stupeň členitosti 5, v množství opravované plochy přes 10 do 20 %, bez nátěru, bez nákladů na umělecké dekorace fasád</t>
  </si>
  <si>
    <t>bez otlučení vadných míst</t>
  </si>
  <si>
    <t>(30,19*2+12,2*2+3,32*2+1,4*4)*10,2</t>
  </si>
  <si>
    <t>622902110R00</t>
  </si>
  <si>
    <t>Očištění po opravách vnějších omítek kamenných říms a šambrán</t>
  </si>
  <si>
    <t>0,4*989,604</t>
  </si>
  <si>
    <t>622904121R00</t>
  </si>
  <si>
    <t xml:space="preserve">Očištění fasád ruční čištění ocelovým kartáčem,  </t>
  </si>
  <si>
    <t>0,2*989,604</t>
  </si>
  <si>
    <t>POL1_</t>
  </si>
  <si>
    <t xml:space="preserve">plocha stěny pod terénem + základová plocha : </t>
  </si>
  <si>
    <t>300mm nad terénem + pod terén : (30,19*2+12,2*2+3,32*2+1,4*4)*0,8</t>
  </si>
  <si>
    <t>622904215R00</t>
  </si>
  <si>
    <t>Očištění fasád od organických nečistot, složitost fasády 3 - 5</t>
  </si>
  <si>
    <t>6201R</t>
  </si>
  <si>
    <t>Vyspravení trhlin</t>
  </si>
  <si>
    <t>M2</t>
  </si>
  <si>
    <t>6204R</t>
  </si>
  <si>
    <t>Sgrafity-štukatér</t>
  </si>
  <si>
    <t>h</t>
  </si>
  <si>
    <t>6205R</t>
  </si>
  <si>
    <t>Nátěr stěn vnějších, slož.5 ,  minerální, sol-silikát</t>
  </si>
  <si>
    <t xml:space="preserve">m2    </t>
  </si>
  <si>
    <t>6206R</t>
  </si>
  <si>
    <t>Zaříznutí omítky fasády 3cm nad stávajícím okapovým chodníkem</t>
  </si>
  <si>
    <t xml:space="preserve">m     </t>
  </si>
  <si>
    <t>941941031R00</t>
  </si>
  <si>
    <t>Montáž lešení lehkého pracovního řadového s podlahami šířky od 0,80 do 1,00 m, výšky do 10 m</t>
  </si>
  <si>
    <t>800-3</t>
  </si>
  <si>
    <t>včetně kotvení</t>
  </si>
  <si>
    <t>(30,19*2+12,2*2+3,32*2+1,4*4+4)*10,2</t>
  </si>
  <si>
    <t>941941191R00</t>
  </si>
  <si>
    <t>Montáž lešení lehkého pracovního řadového s podlahami příplatek za každý další i započatý měsíc použití lešení  šířky šířky od 0,80 do 1,00 m a výšky do 10 m</t>
  </si>
  <si>
    <t>1030,404*3</t>
  </si>
  <si>
    <t>941941831R00</t>
  </si>
  <si>
    <t>Demontáž lešení lehkého řadového s podlahami šířky od 0,8 do 1 m, výšky do 10 m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</si>
  <si>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</si>
  <si>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</si>
  <si>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</si>
  <si>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  z umělých vláken</t>
  </si>
  <si>
    <t>944944081R00</t>
  </si>
  <si>
    <t xml:space="preserve">Demontáž ochranné sítě z umělých vláken </t>
  </si>
  <si>
    <t>944945013R00</t>
  </si>
  <si>
    <t>Montáž záchytné stříšky šířky přes 2 m</t>
  </si>
  <si>
    <t>944945193R00</t>
  </si>
  <si>
    <t>Montáž záchytné stříšky příplatek k ceně za každý další i započatý měsíc použití záchytné stříšky  šířky přes 2 m</t>
  </si>
  <si>
    <t>944945813R00</t>
  </si>
  <si>
    <t>Demontáž záchytné stříšky šířky přes 2 m</t>
  </si>
  <si>
    <t>zřizované současně s lehkým nebo těžkým lešením,</t>
  </si>
  <si>
    <t>978015415R00</t>
  </si>
  <si>
    <t>Odstranění štukové vrstvy z omítek stěn vnějších, složitosti 5-7</t>
  </si>
  <si>
    <t>801-3</t>
  </si>
  <si>
    <t>999281108R00</t>
  </si>
  <si>
    <t xml:space="preserve">Přesun hmot pro opravy a údržbu objektů pro opravy a údržbu dosavadních objektů včetně vnějších plášťů  výšky do 12 m,  </t>
  </si>
  <si>
    <t>t</t>
  </si>
  <si>
    <t>Přesun hmot</t>
  </si>
  <si>
    <t>POL7_0</t>
  </si>
  <si>
    <t>oborů 801, 803, 811 a 812</t>
  </si>
  <si>
    <t>764554291R00</t>
  </si>
  <si>
    <t>Odpadní trouby z měděného plechu montáž trub Cu odpadních kruhových</t>
  </si>
  <si>
    <t>800-764</t>
  </si>
  <si>
    <t>764554293R00</t>
  </si>
  <si>
    <t>Odpadní trouby z měděného plechu montáž kolena Cu kruhového</t>
  </si>
  <si>
    <t>kus</t>
  </si>
  <si>
    <t>včetně spojovacích prostředků.</t>
  </si>
  <si>
    <t>POP</t>
  </si>
  <si>
    <t>764554294R00</t>
  </si>
  <si>
    <t>Odpadní trouby z měděného plechu montáž odskoku Cu kruhového</t>
  </si>
  <si>
    <t>spojovacích prostředků.</t>
  </si>
  <si>
    <t>764554295R00</t>
  </si>
  <si>
    <t>Odpadní trouby z měděného plechu montáž manžety ochranné Cu kruhové</t>
  </si>
  <si>
    <t>764454802R00</t>
  </si>
  <si>
    <t>Demontáž odpadních trub nebo součástí trub kruhových , o průměru 120 mm</t>
  </si>
  <si>
    <t>10*12</t>
  </si>
  <si>
    <t>764-1</t>
  </si>
  <si>
    <t>Uložení a očištění demontovaných klempířských prků pro zpětnou montáž</t>
  </si>
  <si>
    <t xml:space="preserve">hod   </t>
  </si>
  <si>
    <t>764221220Rxx</t>
  </si>
  <si>
    <t>Oplechování Cu říms nadokenních, rš 500 mm</t>
  </si>
  <si>
    <t>včetně podkladní lepenky, spojovacích prostředků a zednické výpomoci.</t>
  </si>
  <si>
    <t>998764102R00</t>
  </si>
  <si>
    <t>Přesun hmot pro konstrukce klempířské v objektech výšky do 12 m</t>
  </si>
  <si>
    <t>POL7_</t>
  </si>
  <si>
    <t>50 m vodorovně</t>
  </si>
  <si>
    <t>783801812R00</t>
  </si>
  <si>
    <t xml:space="preserve">Odstranění starých nátěrů z omítek stěn, oškrabáním </t>
  </si>
  <si>
    <t>800-783</t>
  </si>
  <si>
    <t>210293001R00</t>
  </si>
  <si>
    <t xml:space="preserve">Ostatní práce údržba hromosvodů, vyrovnání stávajících svodových vodičů,  </t>
  </si>
  <si>
    <t>210293002R00</t>
  </si>
  <si>
    <t xml:space="preserve">Ostatní práce údržba hromosvodů, výměna šroubů u podpěr, držáků, nebo svorek,  </t>
  </si>
  <si>
    <t>210293012R00</t>
  </si>
  <si>
    <t xml:space="preserve">Ostatní práce nátěry částí hromosvodných zařízení (odrezivění a očištění + základ + vrchní), jímací tyče včetně držáků a ochranné stříšky,  </t>
  </si>
  <si>
    <t>220890202R00</t>
  </si>
  <si>
    <t>Revize</t>
  </si>
  <si>
    <t>979087213R00</t>
  </si>
  <si>
    <t>Nakládání na dopravní prostředky vybouraných hmot</t>
  </si>
  <si>
    <t>822-1</t>
  </si>
  <si>
    <t>Přesun suti</t>
  </si>
  <si>
    <t>POL8_0</t>
  </si>
  <si>
    <t>pro vodorovnou dopravu</t>
  </si>
  <si>
    <t>979011211R00</t>
  </si>
  <si>
    <t>Svislá doprava suti a vybouraných hmot nošením za prvé podlaží nad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</si>
  <si>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</si>
  <si>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</si>
  <si>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</si>
  <si>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</si>
  <si>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</si>
  <si>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</si>
  <si>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</si>
  <si>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</si>
  <si>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</si>
  <si>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979990101R00</t>
  </si>
  <si>
    <t>Poplatek za uložení, směsi betonu a cihel,  , skupina 17 01 01 a 17 01 02 z Katalogu odpadů</t>
  </si>
  <si>
    <t>RTS 23/ II</t>
  </si>
  <si>
    <t>979093111R00</t>
  </si>
  <si>
    <t>Uložení suti na skládku bez zhutnění</t>
  </si>
  <si>
    <t>800-6</t>
  </si>
  <si>
    <t>s hrubým urovnáním,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</si>
  <si>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</si>
  <si>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</si>
  <si>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</si>
  <si>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</si>
  <si>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</si>
  <si>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</si>
  <si>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</si>
  <si>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</si>
  <si>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</si>
  <si>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</si>
  <si>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</si>
  <si>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</si>
  <si>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</si>
  <si>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</si>
  <si>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</si>
  <si>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00524 R</t>
  </si>
  <si>
    <t>Předání a převzetí díla</t>
  </si>
  <si>
    <t>Náklady zhotovitele, které vzniknou v souvislosti s povinnostmi zhotovitele při předání a převzetí díla.</t>
  </si>
  <si>
    <t>VRN3</t>
  </si>
  <si>
    <t>Mimostaveništní doprava  1,2%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</si>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</sst>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jwXFqAeFtEp8ebtCsId9uncffRXPDoxXojOfNFKJoWDvAWoySfD6thKHr9qP64T4WZwYygXiZ1tClQ6ocnbqJQ==" saltValue="pMOmNv5m9E5jBJKMCaLCa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45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960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SUMIF(F53:F63,A16,I53:I63)+SUMIF(F53:F63,"PSU",I53:I63)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SUMIF(F53:F63,A17,I53:I63)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SUMIF(F53:F63,A18,I53:I63)</f>
        <v>0</v>
      </c>
      <c r="J18" s="85"/>
    </row>
    <row r="19" spans="1:10" ht="23.25" customHeight="1" x14ac:dyDescent="0.2">
      <c r="A19" s="196" t="s">
        <v>83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SUMIF(F53:F63,A19,I53:I63)</f>
        <v>0</v>
      </c>
      <c r="J19" s="85"/>
    </row>
    <row r="20" spans="1:10" ht="23.25" customHeight="1" x14ac:dyDescent="0.2">
      <c r="A20" s="196" t="s">
        <v>84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SUMIF(F53:F63,A20,I53:I63)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50</v>
      </c>
      <c r="C39" s="147"/>
      <c r="D39" s="147"/>
      <c r="E39" s="147"/>
      <c r="F39" s="148">
        <f>'01 24-10-01 Pol'!AE159</f>
        <v>0</v>
      </c>
      <c r="G39" s="149">
        <f>'01 24-10-01 Pol'!AF159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51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44</v>
      </c>
      <c r="D41" s="153"/>
      <c r="E41" s="153"/>
      <c r="F41" s="154">
        <f>'01 24-10-01 Pol'!AE159</f>
        <v>0</v>
      </c>
      <c r="G41" s="155">
        <f>'01 24-10-01 Pol'!AF159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'01 24-10-01 Pol'!AE159</f>
        <v>0</v>
      </c>
      <c r="G42" s="150">
        <f>'01 24-10-01 Pol'!AF159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52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7" spans="1:10" x14ac:dyDescent="0.2">
      <c r="A47" t="s">
        <v>58</v>
      </c>
      <c r="B47" t="s">
        <v>59</v>
      </c>
    </row>
    <row r="50" spans="1:10" ht="15.75" x14ac:dyDescent="0.25">
      <c r="B50" s="175" t="s">
        <v>60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61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62</v>
      </c>
      <c r="C53" s="184" t="s">
        <v>63</v>
      </c>
      <c r="D53" s="185"/>
      <c r="E53" s="185"/>
      <c r="F53" s="192" t="s">
        <v>24</v>
      </c>
      <c r="G53" s="193"/>
      <c r="H53" s="193"/>
      <c r="I53" s="193">
        <f>'01 24-10-01 Pol'!G8</f>
        <v>0</v>
      </c>
      <c r="J53" s="189" t="str">
        <f>IF(I64=0,"",I53/I64*100)</f>
        <v/>
      </c>
    </row>
    <row r="54" spans="1:10" ht="36.75" customHeight="1" x14ac:dyDescent="0.2">
      <c r="A54" s="178"/>
      <c r="B54" s="183" t="s">
        <v>64</v>
      </c>
      <c r="C54" s="184" t="s">
        <v>65</v>
      </c>
      <c r="D54" s="185"/>
      <c r="E54" s="185"/>
      <c r="F54" s="192" t="s">
        <v>24</v>
      </c>
      <c r="G54" s="193"/>
      <c r="H54" s="193"/>
      <c r="I54" s="193">
        <f>'01 24-10-01 Pol'!G12</f>
        <v>0</v>
      </c>
      <c r="J54" s="189" t="str">
        <f>IF(I64=0,"",I54/I64*100)</f>
        <v/>
      </c>
    </row>
    <row r="55" spans="1:10" ht="36.75" customHeight="1" x14ac:dyDescent="0.2">
      <c r="A55" s="178"/>
      <c r="B55" s="183" t="s">
        <v>66</v>
      </c>
      <c r="C55" s="184" t="s">
        <v>67</v>
      </c>
      <c r="D55" s="185"/>
      <c r="E55" s="185"/>
      <c r="F55" s="192" t="s">
        <v>24</v>
      </c>
      <c r="G55" s="193"/>
      <c r="H55" s="193"/>
      <c r="I55" s="193">
        <f>'01 24-10-01 Pol'!G16</f>
        <v>0</v>
      </c>
      <c r="J55" s="189" t="str">
        <f>IF(I64=0,"",I55/I64*100)</f>
        <v/>
      </c>
    </row>
    <row r="56" spans="1:10" ht="36.75" customHeight="1" x14ac:dyDescent="0.2">
      <c r="A56" s="178"/>
      <c r="B56" s="183" t="s">
        <v>68</v>
      </c>
      <c r="C56" s="184" t="s">
        <v>69</v>
      </c>
      <c r="D56" s="185"/>
      <c r="E56" s="185"/>
      <c r="F56" s="192" t="s">
        <v>24</v>
      </c>
      <c r="G56" s="193"/>
      <c r="H56" s="193"/>
      <c r="I56" s="193">
        <f>'01 24-10-01 Pol'!G54</f>
        <v>0</v>
      </c>
      <c r="J56" s="189" t="str">
        <f>IF(I64=0,"",I56/I64*100)</f>
        <v/>
      </c>
    </row>
    <row r="57" spans="1:10" ht="36.75" customHeight="1" x14ac:dyDescent="0.2">
      <c r="A57" s="178"/>
      <c r="B57" s="183" t="s">
        <v>70</v>
      </c>
      <c r="C57" s="184" t="s">
        <v>71</v>
      </c>
      <c r="D57" s="185"/>
      <c r="E57" s="185"/>
      <c r="F57" s="192" t="s">
        <v>24</v>
      </c>
      <c r="G57" s="193"/>
      <c r="H57" s="193"/>
      <c r="I57" s="193">
        <f>'01 24-10-01 Pol'!G78</f>
        <v>0</v>
      </c>
      <c r="J57" s="189" t="str">
        <f>IF(I64=0,"",I57/I64*100)</f>
        <v/>
      </c>
    </row>
    <row r="58" spans="1:10" ht="36.75" customHeight="1" x14ac:dyDescent="0.2">
      <c r="A58" s="178"/>
      <c r="B58" s="183" t="s">
        <v>72</v>
      </c>
      <c r="C58" s="184" t="s">
        <v>73</v>
      </c>
      <c r="D58" s="185"/>
      <c r="E58" s="185"/>
      <c r="F58" s="192" t="s">
        <v>24</v>
      </c>
      <c r="G58" s="193"/>
      <c r="H58" s="193"/>
      <c r="I58" s="193">
        <f>'01 24-10-01 Pol'!G81</f>
        <v>0</v>
      </c>
      <c r="J58" s="189" t="str">
        <f>IF(I64=0,"",I58/I64*100)</f>
        <v/>
      </c>
    </row>
    <row r="59" spans="1:10" ht="36.75" customHeight="1" x14ac:dyDescent="0.2">
      <c r="A59" s="178"/>
      <c r="B59" s="183" t="s">
        <v>74</v>
      </c>
      <c r="C59" s="184" t="s">
        <v>75</v>
      </c>
      <c r="D59" s="185"/>
      <c r="E59" s="185"/>
      <c r="F59" s="192" t="s">
        <v>25</v>
      </c>
      <c r="G59" s="193"/>
      <c r="H59" s="193"/>
      <c r="I59" s="193">
        <f>'01 24-10-01 Pol'!G85</f>
        <v>0</v>
      </c>
      <c r="J59" s="189" t="str">
        <f>IF(I64=0,"",I59/I64*100)</f>
        <v/>
      </c>
    </row>
    <row r="60" spans="1:10" ht="36.75" customHeight="1" x14ac:dyDescent="0.2">
      <c r="A60" s="178"/>
      <c r="B60" s="183" t="s">
        <v>76</v>
      </c>
      <c r="C60" s="184" t="s">
        <v>77</v>
      </c>
      <c r="D60" s="185"/>
      <c r="E60" s="185"/>
      <c r="F60" s="192" t="s">
        <v>25</v>
      </c>
      <c r="G60" s="193"/>
      <c r="H60" s="193"/>
      <c r="I60" s="193">
        <f>'01 24-10-01 Pol'!G108</f>
        <v>0</v>
      </c>
      <c r="J60" s="189" t="str">
        <f>IF(I64=0,"",I60/I64*100)</f>
        <v/>
      </c>
    </row>
    <row r="61" spans="1:10" ht="36.75" customHeight="1" x14ac:dyDescent="0.2">
      <c r="A61" s="178"/>
      <c r="B61" s="183" t="s">
        <v>78</v>
      </c>
      <c r="C61" s="184" t="s">
        <v>79</v>
      </c>
      <c r="D61" s="185"/>
      <c r="E61" s="185"/>
      <c r="F61" s="192" t="s">
        <v>26</v>
      </c>
      <c r="G61" s="193"/>
      <c r="H61" s="193"/>
      <c r="I61" s="193">
        <f>'01 24-10-01 Pol'!G111</f>
        <v>0</v>
      </c>
      <c r="J61" s="189" t="str">
        <f>IF(I64=0,"",I61/I64*100)</f>
        <v/>
      </c>
    </row>
    <row r="62" spans="1:10" ht="36.75" customHeight="1" x14ac:dyDescent="0.2">
      <c r="A62" s="178"/>
      <c r="B62" s="183" t="s">
        <v>80</v>
      </c>
      <c r="C62" s="184" t="s">
        <v>81</v>
      </c>
      <c r="D62" s="185"/>
      <c r="E62" s="185"/>
      <c r="F62" s="192" t="s">
        <v>82</v>
      </c>
      <c r="G62" s="193"/>
      <c r="H62" s="193"/>
      <c r="I62" s="193">
        <f>'01 24-10-01 Pol'!G120</f>
        <v>0</v>
      </c>
      <c r="J62" s="189" t="str">
        <f>IF(I64=0,"",I62/I64*100)</f>
        <v/>
      </c>
    </row>
    <row r="63" spans="1:10" ht="36.75" customHeight="1" x14ac:dyDescent="0.2">
      <c r="A63" s="178"/>
      <c r="B63" s="183" t="s">
        <v>83</v>
      </c>
      <c r="C63" s="184" t="s">
        <v>27</v>
      </c>
      <c r="D63" s="185"/>
      <c r="E63" s="185"/>
      <c r="F63" s="192" t="s">
        <v>83</v>
      </c>
      <c r="G63" s="193"/>
      <c r="H63" s="193"/>
      <c r="I63" s="193">
        <f>'01 24-10-01 Pol'!G140</f>
        <v>0</v>
      </c>
      <c r="J63" s="189" t="str">
        <f>IF(I64=0,"",I63/I64*100)</f>
        <v/>
      </c>
    </row>
    <row r="64" spans="1:10" ht="25.5" customHeight="1" x14ac:dyDescent="0.2">
      <c r="A64" s="179"/>
      <c r="B64" s="186" t="s">
        <v>1</v>
      </c>
      <c r="C64" s="187"/>
      <c r="D64" s="188"/>
      <c r="E64" s="188"/>
      <c r="F64" s="194"/>
      <c r="G64" s="195"/>
      <c r="H64" s="195"/>
      <c r="I64" s="195">
        <f>SUM(I53:I63)</f>
        <v>0</v>
      </c>
      <c r="J64" s="190">
        <f>SUM(J53:J63)</f>
        <v>0</v>
      </c>
    </row>
    <row r="65" spans="6:10" x14ac:dyDescent="0.2">
      <c r="F65" s="135"/>
      <c r="G65" s="135"/>
      <c r="H65" s="135"/>
      <c r="I65" s="135"/>
      <c r="J65" s="191"/>
    </row>
    <row r="66" spans="6:10" x14ac:dyDescent="0.2">
      <c r="F66" s="135"/>
      <c r="G66" s="135"/>
      <c r="H66" s="135"/>
      <c r="I66" s="135"/>
      <c r="J66" s="191"/>
    </row>
    <row r="67" spans="6:10" x14ac:dyDescent="0.2">
      <c r="F67" s="135"/>
      <c r="G67" s="135"/>
      <c r="H67" s="135"/>
      <c r="I67" s="135"/>
      <c r="J67" s="191"/>
    </row>
  </sheetData>
  <sheetProtection algorithmName="SHA-512" hashValue="gn08T9VCnaZw4+SXYl4jM96h2IuY+21g4ml+VI7by0g7sgOmmJ6TanqZB+MzYvMKhZBoMAOKwsZKaMO+HXu0Ww==" saltValue="b3DUVhkYXqbVk690paruN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3:E63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HlPgc6oDAyDYFMn9nX1IBS5EQw3AtNtn96kgs6YyrvXyW0AejdR/qHuV9AUijOQpl/EauomfRlqL6iBztujLbQ==" saltValue="pP4agi2BHaiIdqG6dM/gC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8E0C3-4625-457C-B98D-F2AB7E45E023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85</v>
      </c>
      <c r="B1" s="197"/>
      <c r="C1" s="197"/>
      <c r="D1" s="197"/>
      <c r="E1" s="197"/>
      <c r="F1" s="197"/>
      <c r="G1" s="197"/>
      <c r="AG1" t="s">
        <v>86</v>
      </c>
    </row>
    <row r="2" spans="1:60" ht="24.95" customHeight="1" x14ac:dyDescent="0.2">
      <c r="A2" s="198" t="s">
        <v>7</v>
      </c>
      <c r="B2" s="49" t="s">
        <v>48</v>
      </c>
      <c r="C2" s="201" t="s">
        <v>49</v>
      </c>
      <c r="D2" s="199"/>
      <c r="E2" s="199"/>
      <c r="F2" s="199"/>
      <c r="G2" s="200"/>
      <c r="AG2" t="s">
        <v>87</v>
      </c>
    </row>
    <row r="3" spans="1:60" ht="24.95" customHeight="1" x14ac:dyDescent="0.2">
      <c r="A3" s="198" t="s">
        <v>8</v>
      </c>
      <c r="B3" s="49" t="s">
        <v>45</v>
      </c>
      <c r="C3" s="201" t="s">
        <v>44</v>
      </c>
      <c r="D3" s="199"/>
      <c r="E3" s="199"/>
      <c r="F3" s="199"/>
      <c r="G3" s="200"/>
      <c r="AC3" s="176" t="s">
        <v>88</v>
      </c>
      <c r="AG3" t="s">
        <v>89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88</v>
      </c>
    </row>
    <row r="5" spans="1:60" x14ac:dyDescent="0.2">
      <c r="D5" s="10"/>
    </row>
    <row r="6" spans="1:60" ht="38.25" x14ac:dyDescent="0.2">
      <c r="A6" s="208" t="s">
        <v>90</v>
      </c>
      <c r="B6" s="210" t="s">
        <v>91</v>
      </c>
      <c r="C6" s="210" t="s">
        <v>92</v>
      </c>
      <c r="D6" s="209" t="s">
        <v>93</v>
      </c>
      <c r="E6" s="208" t="s">
        <v>94</v>
      </c>
      <c r="F6" s="207" t="s">
        <v>95</v>
      </c>
      <c r="G6" s="208" t="s">
        <v>29</v>
      </c>
      <c r="H6" s="211" t="s">
        <v>30</v>
      </c>
      <c r="I6" s="211" t="s">
        <v>96</v>
      </c>
      <c r="J6" s="211" t="s">
        <v>31</v>
      </c>
      <c r="K6" s="211" t="s">
        <v>97</v>
      </c>
      <c r="L6" s="211" t="s">
        <v>98</v>
      </c>
      <c r="M6" s="211" t="s">
        <v>99</v>
      </c>
      <c r="N6" s="211" t="s">
        <v>100</v>
      </c>
      <c r="O6" s="211" t="s">
        <v>101</v>
      </c>
      <c r="P6" s="211" t="s">
        <v>102</v>
      </c>
      <c r="Q6" s="211" t="s">
        <v>103</v>
      </c>
      <c r="R6" s="211" t="s">
        <v>104</v>
      </c>
      <c r="S6" s="211" t="s">
        <v>105</v>
      </c>
      <c r="T6" s="211" t="s">
        <v>106</v>
      </c>
      <c r="U6" s="211" t="s">
        <v>107</v>
      </c>
      <c r="V6" s="211" t="s">
        <v>108</v>
      </c>
      <c r="W6" s="211" t="s">
        <v>109</v>
      </c>
      <c r="X6" s="211" t="s">
        <v>110</v>
      </c>
      <c r="Y6" s="211" t="s">
        <v>111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112</v>
      </c>
      <c r="B8" s="227" t="s">
        <v>62</v>
      </c>
      <c r="C8" s="245" t="s">
        <v>63</v>
      </c>
      <c r="D8" s="228"/>
      <c r="E8" s="229"/>
      <c r="F8" s="230"/>
      <c r="G8" s="230">
        <f>SUMIF(AG9:AG11,"&lt;&gt;NOR",G9:G11)</f>
        <v>0</v>
      </c>
      <c r="H8" s="230"/>
      <c r="I8" s="230">
        <f>SUM(I9:I11)</f>
        <v>0</v>
      </c>
      <c r="J8" s="230"/>
      <c r="K8" s="230">
        <f>SUM(K9:K11)</f>
        <v>0</v>
      </c>
      <c r="L8" s="230"/>
      <c r="M8" s="230">
        <f>SUM(M9:M11)</f>
        <v>0</v>
      </c>
      <c r="N8" s="229"/>
      <c r="O8" s="229">
        <f>SUM(O9:O11)</f>
        <v>0.49</v>
      </c>
      <c r="P8" s="229"/>
      <c r="Q8" s="229">
        <f>SUM(Q9:Q11)</f>
        <v>0</v>
      </c>
      <c r="R8" s="230"/>
      <c r="S8" s="230"/>
      <c r="T8" s="231"/>
      <c r="U8" s="225"/>
      <c r="V8" s="225">
        <f>SUM(V9:V11)</f>
        <v>0</v>
      </c>
      <c r="W8" s="225"/>
      <c r="X8" s="225"/>
      <c r="Y8" s="225"/>
      <c r="AG8" t="s">
        <v>113</v>
      </c>
    </row>
    <row r="9" spans="1:60" outlineLevel="1" x14ac:dyDescent="0.2">
      <c r="A9" s="233">
        <v>1</v>
      </c>
      <c r="B9" s="234" t="s">
        <v>114</v>
      </c>
      <c r="C9" s="246" t="s">
        <v>115</v>
      </c>
      <c r="D9" s="235" t="s">
        <v>116</v>
      </c>
      <c r="E9" s="236">
        <v>97.02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5.0000000000000001E-3</v>
      </c>
      <c r="O9" s="236">
        <f>ROUND(E9*N9,2)</f>
        <v>0.49</v>
      </c>
      <c r="P9" s="236">
        <v>0</v>
      </c>
      <c r="Q9" s="236">
        <f>ROUND(E9*P9,2)</f>
        <v>0</v>
      </c>
      <c r="R9" s="238"/>
      <c r="S9" s="238" t="s">
        <v>117</v>
      </c>
      <c r="T9" s="239" t="s">
        <v>118</v>
      </c>
      <c r="U9" s="222">
        <v>0</v>
      </c>
      <c r="V9" s="222">
        <f>ROUND(E9*U9,2)</f>
        <v>0</v>
      </c>
      <c r="W9" s="222"/>
      <c r="X9" s="222" t="s">
        <v>119</v>
      </c>
      <c r="Y9" s="222" t="s">
        <v>120</v>
      </c>
      <c r="Z9" s="212"/>
      <c r="AA9" s="212"/>
      <c r="AB9" s="212"/>
      <c r="AC9" s="212"/>
      <c r="AD9" s="212"/>
      <c r="AE9" s="212"/>
      <c r="AF9" s="212"/>
      <c r="AG9" s="212" t="s">
        <v>121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7" t="s">
        <v>122</v>
      </c>
      <c r="D10" s="223"/>
      <c r="E10" s="224">
        <v>97.02</v>
      </c>
      <c r="F10" s="222"/>
      <c r="G10" s="222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123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48"/>
      <c r="D11" s="240"/>
      <c r="E11" s="240"/>
      <c r="F11" s="240"/>
      <c r="G11" s="240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124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26" t="s">
        <v>112</v>
      </c>
      <c r="B12" s="227" t="s">
        <v>64</v>
      </c>
      <c r="C12" s="245" t="s">
        <v>65</v>
      </c>
      <c r="D12" s="228"/>
      <c r="E12" s="229"/>
      <c r="F12" s="230"/>
      <c r="G12" s="230">
        <f>SUMIF(AG13:AG15,"&lt;&gt;NOR",G13:G15)</f>
        <v>0</v>
      </c>
      <c r="H12" s="230"/>
      <c r="I12" s="230">
        <f>SUM(I13:I15)</f>
        <v>0</v>
      </c>
      <c r="J12" s="230"/>
      <c r="K12" s="230">
        <f>SUM(K13:K15)</f>
        <v>0</v>
      </c>
      <c r="L12" s="230"/>
      <c r="M12" s="230">
        <f>SUM(M13:M15)</f>
        <v>0</v>
      </c>
      <c r="N12" s="229"/>
      <c r="O12" s="229">
        <f>SUM(O13:O15)</f>
        <v>0.54</v>
      </c>
      <c r="P12" s="229"/>
      <c r="Q12" s="229">
        <f>SUM(Q13:Q15)</f>
        <v>0</v>
      </c>
      <c r="R12" s="230"/>
      <c r="S12" s="230"/>
      <c r="T12" s="231"/>
      <c r="U12" s="225"/>
      <c r="V12" s="225">
        <f>SUM(V13:V15)</f>
        <v>41.5</v>
      </c>
      <c r="W12" s="225"/>
      <c r="X12" s="225"/>
      <c r="Y12" s="225"/>
      <c r="AG12" t="s">
        <v>113</v>
      </c>
    </row>
    <row r="13" spans="1:60" outlineLevel="1" x14ac:dyDescent="0.2">
      <c r="A13" s="233">
        <v>2</v>
      </c>
      <c r="B13" s="234" t="s">
        <v>125</v>
      </c>
      <c r="C13" s="246" t="s">
        <v>126</v>
      </c>
      <c r="D13" s="235" t="s">
        <v>116</v>
      </c>
      <c r="E13" s="236">
        <v>227.6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6">
        <v>2.3800000000000002E-3</v>
      </c>
      <c r="O13" s="236">
        <f>ROUND(E13*N13,2)</f>
        <v>0.54</v>
      </c>
      <c r="P13" s="236">
        <v>0</v>
      </c>
      <c r="Q13" s="236">
        <f>ROUND(E13*P13,2)</f>
        <v>0</v>
      </c>
      <c r="R13" s="238" t="s">
        <v>127</v>
      </c>
      <c r="S13" s="238" t="s">
        <v>128</v>
      </c>
      <c r="T13" s="239" t="s">
        <v>128</v>
      </c>
      <c r="U13" s="222">
        <v>0.18232999999999999</v>
      </c>
      <c r="V13" s="222">
        <f>ROUND(E13*U13,2)</f>
        <v>41.5</v>
      </c>
      <c r="W13" s="222"/>
      <c r="X13" s="222" t="s">
        <v>119</v>
      </c>
      <c r="Y13" s="222" t="s">
        <v>120</v>
      </c>
      <c r="Z13" s="212"/>
      <c r="AA13" s="212"/>
      <c r="AB13" s="212"/>
      <c r="AC13" s="212"/>
      <c r="AD13" s="212"/>
      <c r="AE13" s="212"/>
      <c r="AF13" s="212"/>
      <c r="AG13" s="212" t="s">
        <v>121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47" t="s">
        <v>129</v>
      </c>
      <c r="D14" s="223"/>
      <c r="E14" s="224">
        <v>227.6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123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19"/>
      <c r="B15" s="220"/>
      <c r="C15" s="248"/>
      <c r="D15" s="240"/>
      <c r="E15" s="240"/>
      <c r="F15" s="240"/>
      <c r="G15" s="240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124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">
      <c r="A16" s="226" t="s">
        <v>112</v>
      </c>
      <c r="B16" s="227" t="s">
        <v>66</v>
      </c>
      <c r="C16" s="245" t="s">
        <v>67</v>
      </c>
      <c r="D16" s="228"/>
      <c r="E16" s="229"/>
      <c r="F16" s="230"/>
      <c r="G16" s="230">
        <f>SUMIF(AG17:AG53,"&lt;&gt;NOR",G17:G53)</f>
        <v>0</v>
      </c>
      <c r="H16" s="230"/>
      <c r="I16" s="230">
        <f>SUM(I17:I53)</f>
        <v>0</v>
      </c>
      <c r="J16" s="230"/>
      <c r="K16" s="230">
        <f>SUM(K17:K53)</f>
        <v>0</v>
      </c>
      <c r="L16" s="230"/>
      <c r="M16" s="230">
        <f>SUM(M17:M53)</f>
        <v>0</v>
      </c>
      <c r="N16" s="229"/>
      <c r="O16" s="229">
        <f>SUM(O17:O53)</f>
        <v>21.61</v>
      </c>
      <c r="P16" s="229"/>
      <c r="Q16" s="229">
        <f>SUM(Q17:Q53)</f>
        <v>0</v>
      </c>
      <c r="R16" s="230"/>
      <c r="S16" s="230"/>
      <c r="T16" s="231"/>
      <c r="U16" s="225"/>
      <c r="V16" s="225">
        <f>SUM(V17:V53)</f>
        <v>1566.58</v>
      </c>
      <c r="W16" s="225"/>
      <c r="X16" s="225"/>
      <c r="Y16" s="225"/>
      <c r="AG16" t="s">
        <v>113</v>
      </c>
    </row>
    <row r="17" spans="1:60" ht="22.5" outlineLevel="1" x14ac:dyDescent="0.2">
      <c r="A17" s="233">
        <v>3</v>
      </c>
      <c r="B17" s="234" t="s">
        <v>130</v>
      </c>
      <c r="C17" s="246" t="s">
        <v>131</v>
      </c>
      <c r="D17" s="235" t="s">
        <v>132</v>
      </c>
      <c r="E17" s="236">
        <v>989.60400000000004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6">
        <v>3.2000000000000003E-4</v>
      </c>
      <c r="O17" s="236">
        <f>ROUND(E17*N17,2)</f>
        <v>0.32</v>
      </c>
      <c r="P17" s="236">
        <v>0</v>
      </c>
      <c r="Q17" s="236">
        <f>ROUND(E17*P17,2)</f>
        <v>0</v>
      </c>
      <c r="R17" s="238" t="s">
        <v>133</v>
      </c>
      <c r="S17" s="238" t="s">
        <v>128</v>
      </c>
      <c r="T17" s="239" t="s">
        <v>128</v>
      </c>
      <c r="U17" s="222">
        <v>7.0000000000000007E-2</v>
      </c>
      <c r="V17" s="222">
        <f>ROUND(E17*U17,2)</f>
        <v>69.27</v>
      </c>
      <c r="W17" s="222"/>
      <c r="X17" s="222" t="s">
        <v>119</v>
      </c>
      <c r="Y17" s="222" t="s">
        <v>120</v>
      </c>
      <c r="Z17" s="212"/>
      <c r="AA17" s="212"/>
      <c r="AB17" s="212"/>
      <c r="AC17" s="212"/>
      <c r="AD17" s="212"/>
      <c r="AE17" s="212"/>
      <c r="AF17" s="212"/>
      <c r="AG17" s="212" t="s">
        <v>121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49" t="s">
        <v>134</v>
      </c>
      <c r="D18" s="241"/>
      <c r="E18" s="241"/>
      <c r="F18" s="241"/>
      <c r="G18" s="241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135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19"/>
      <c r="B19" s="220"/>
      <c r="C19" s="248"/>
      <c r="D19" s="240"/>
      <c r="E19" s="240"/>
      <c r="F19" s="240"/>
      <c r="G19" s="240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124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33">
        <v>4</v>
      </c>
      <c r="B20" s="234" t="s">
        <v>136</v>
      </c>
      <c r="C20" s="246" t="s">
        <v>137</v>
      </c>
      <c r="D20" s="235" t="s">
        <v>132</v>
      </c>
      <c r="E20" s="236">
        <v>171.12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21</v>
      </c>
      <c r="M20" s="238">
        <f>G20*(1+L20/100)</f>
        <v>0</v>
      </c>
      <c r="N20" s="236">
        <v>4.0000000000000003E-5</v>
      </c>
      <c r="O20" s="236">
        <f>ROUND(E20*N20,2)</f>
        <v>0.01</v>
      </c>
      <c r="P20" s="236">
        <v>0</v>
      </c>
      <c r="Q20" s="236">
        <f>ROUND(E20*P20,2)</f>
        <v>0</v>
      </c>
      <c r="R20" s="238" t="s">
        <v>133</v>
      </c>
      <c r="S20" s="238" t="s">
        <v>128</v>
      </c>
      <c r="T20" s="239" t="s">
        <v>128</v>
      </c>
      <c r="U20" s="222">
        <v>7.8E-2</v>
      </c>
      <c r="V20" s="222">
        <f>ROUND(E20*U20,2)</f>
        <v>13.35</v>
      </c>
      <c r="W20" s="222"/>
      <c r="X20" s="222" t="s">
        <v>119</v>
      </c>
      <c r="Y20" s="222" t="s">
        <v>120</v>
      </c>
      <c r="Z20" s="212"/>
      <c r="AA20" s="212"/>
      <c r="AB20" s="212"/>
      <c r="AC20" s="212"/>
      <c r="AD20" s="212"/>
      <c r="AE20" s="212"/>
      <c r="AF20" s="212"/>
      <c r="AG20" s="212" t="s">
        <v>121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2" x14ac:dyDescent="0.2">
      <c r="A21" s="219"/>
      <c r="B21" s="220"/>
      <c r="C21" s="249" t="s">
        <v>138</v>
      </c>
      <c r="D21" s="241"/>
      <c r="E21" s="241"/>
      <c r="F21" s="241"/>
      <c r="G21" s="241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135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42" t="str">
        <f>C21</f>
        <v>s rámy a zárubněmi, zábradlí, předmětů oplechování apod., které se zřizují ještě před úpravami povrchu, před jejich znečištěním při úpravách povrchu nástřikem plastických (lepivých) maltovin</v>
      </c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47" t="s">
        <v>139</v>
      </c>
      <c r="D22" s="223"/>
      <c r="E22" s="224">
        <v>141.84</v>
      </c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123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2">
      <c r="A23" s="219"/>
      <c r="B23" s="220"/>
      <c r="C23" s="247" t="s">
        <v>140</v>
      </c>
      <c r="D23" s="223"/>
      <c r="E23" s="224">
        <v>29.28</v>
      </c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123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48"/>
      <c r="D24" s="240"/>
      <c r="E24" s="240"/>
      <c r="F24" s="240"/>
      <c r="G24" s="240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124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33">
        <v>5</v>
      </c>
      <c r="B25" s="234" t="s">
        <v>141</v>
      </c>
      <c r="C25" s="246" t="s">
        <v>142</v>
      </c>
      <c r="D25" s="235" t="s">
        <v>132</v>
      </c>
      <c r="E25" s="236">
        <v>989.60400000000004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6">
        <v>5.4000000000000001E-4</v>
      </c>
      <c r="O25" s="236">
        <f>ROUND(E25*N25,2)</f>
        <v>0.53</v>
      </c>
      <c r="P25" s="236">
        <v>0</v>
      </c>
      <c r="Q25" s="236">
        <f>ROUND(E25*P25,2)</f>
        <v>0</v>
      </c>
      <c r="R25" s="238" t="s">
        <v>133</v>
      </c>
      <c r="S25" s="238" t="s">
        <v>128</v>
      </c>
      <c r="T25" s="239" t="s">
        <v>128</v>
      </c>
      <c r="U25" s="222">
        <v>5.7639999999999997E-2</v>
      </c>
      <c r="V25" s="222">
        <f>ROUND(E25*U25,2)</f>
        <v>57.04</v>
      </c>
      <c r="W25" s="222"/>
      <c r="X25" s="222" t="s">
        <v>119</v>
      </c>
      <c r="Y25" s="222" t="s">
        <v>120</v>
      </c>
      <c r="Z25" s="212"/>
      <c r="AA25" s="212"/>
      <c r="AB25" s="212"/>
      <c r="AC25" s="212"/>
      <c r="AD25" s="212"/>
      <c r="AE25" s="212"/>
      <c r="AF25" s="212"/>
      <c r="AG25" s="212" t="s">
        <v>121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">
      <c r="A26" s="219"/>
      <c r="B26" s="220"/>
      <c r="C26" s="250"/>
      <c r="D26" s="243"/>
      <c r="E26" s="243"/>
      <c r="F26" s="243"/>
      <c r="G26" s="243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124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33.75" outlineLevel="1" x14ac:dyDescent="0.2">
      <c r="A27" s="233">
        <v>6</v>
      </c>
      <c r="B27" s="234" t="s">
        <v>143</v>
      </c>
      <c r="C27" s="246" t="s">
        <v>144</v>
      </c>
      <c r="D27" s="235" t="s">
        <v>132</v>
      </c>
      <c r="E27" s="236">
        <v>989.60400000000004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6">
        <v>2.0639999999999999E-2</v>
      </c>
      <c r="O27" s="236">
        <f>ROUND(E27*N27,2)</f>
        <v>20.43</v>
      </c>
      <c r="P27" s="236">
        <v>0</v>
      </c>
      <c r="Q27" s="236">
        <f>ROUND(E27*P27,2)</f>
        <v>0</v>
      </c>
      <c r="R27" s="238" t="s">
        <v>127</v>
      </c>
      <c r="S27" s="238" t="s">
        <v>128</v>
      </c>
      <c r="T27" s="239" t="s">
        <v>128</v>
      </c>
      <c r="U27" s="222">
        <v>0.98895999999999995</v>
      </c>
      <c r="V27" s="222">
        <f>ROUND(E27*U27,2)</f>
        <v>978.68</v>
      </c>
      <c r="W27" s="222"/>
      <c r="X27" s="222" t="s">
        <v>119</v>
      </c>
      <c r="Y27" s="222" t="s">
        <v>120</v>
      </c>
      <c r="Z27" s="212"/>
      <c r="AA27" s="212"/>
      <c r="AB27" s="212"/>
      <c r="AC27" s="212"/>
      <c r="AD27" s="212"/>
      <c r="AE27" s="212"/>
      <c r="AF27" s="212"/>
      <c r="AG27" s="212" t="s">
        <v>121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49" t="s">
        <v>145</v>
      </c>
      <c r="D28" s="241"/>
      <c r="E28" s="241"/>
      <c r="F28" s="241"/>
      <c r="G28" s="241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135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47" t="s">
        <v>146</v>
      </c>
      <c r="D29" s="223"/>
      <c r="E29" s="224">
        <v>989.60400000000004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123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48"/>
      <c r="D30" s="240"/>
      <c r="E30" s="240"/>
      <c r="F30" s="240"/>
      <c r="G30" s="240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124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33">
        <v>7</v>
      </c>
      <c r="B31" s="234" t="s">
        <v>147</v>
      </c>
      <c r="C31" s="246" t="s">
        <v>148</v>
      </c>
      <c r="D31" s="235" t="s">
        <v>132</v>
      </c>
      <c r="E31" s="236">
        <v>395.84160000000003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21</v>
      </c>
      <c r="M31" s="238">
        <f>G31*(1+L31/100)</f>
        <v>0</v>
      </c>
      <c r="N31" s="236">
        <v>0</v>
      </c>
      <c r="O31" s="236">
        <f>ROUND(E31*N31,2)</f>
        <v>0</v>
      </c>
      <c r="P31" s="236">
        <v>0</v>
      </c>
      <c r="Q31" s="236">
        <f>ROUND(E31*P31,2)</f>
        <v>0</v>
      </c>
      <c r="R31" s="238" t="s">
        <v>127</v>
      </c>
      <c r="S31" s="238" t="s">
        <v>128</v>
      </c>
      <c r="T31" s="239" t="s">
        <v>128</v>
      </c>
      <c r="U31" s="222">
        <v>0.25806000000000001</v>
      </c>
      <c r="V31" s="222">
        <f>ROUND(E31*U31,2)</f>
        <v>102.15</v>
      </c>
      <c r="W31" s="222"/>
      <c r="X31" s="222" t="s">
        <v>119</v>
      </c>
      <c r="Y31" s="222" t="s">
        <v>120</v>
      </c>
      <c r="Z31" s="212"/>
      <c r="AA31" s="212"/>
      <c r="AB31" s="212"/>
      <c r="AC31" s="212"/>
      <c r="AD31" s="212"/>
      <c r="AE31" s="212"/>
      <c r="AF31" s="212"/>
      <c r="AG31" s="212" t="s">
        <v>121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19"/>
      <c r="B32" s="220"/>
      <c r="C32" s="247" t="s">
        <v>149</v>
      </c>
      <c r="D32" s="223"/>
      <c r="E32" s="224">
        <v>395.84</v>
      </c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123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48"/>
      <c r="D33" s="240"/>
      <c r="E33" s="240"/>
      <c r="F33" s="240"/>
      <c r="G33" s="240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124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33">
        <v>8</v>
      </c>
      <c r="B34" s="234" t="s">
        <v>150</v>
      </c>
      <c r="C34" s="246" t="s">
        <v>151</v>
      </c>
      <c r="D34" s="235" t="s">
        <v>132</v>
      </c>
      <c r="E34" s="236">
        <v>197.92080000000001</v>
      </c>
      <c r="F34" s="237"/>
      <c r="G34" s="238">
        <f>ROUND(E34*F34,2)</f>
        <v>0</v>
      </c>
      <c r="H34" s="237"/>
      <c r="I34" s="238">
        <f>ROUND(E34*H34,2)</f>
        <v>0</v>
      </c>
      <c r="J34" s="237"/>
      <c r="K34" s="238">
        <f>ROUND(E34*J34,2)</f>
        <v>0</v>
      </c>
      <c r="L34" s="238">
        <v>21</v>
      </c>
      <c r="M34" s="238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8" t="s">
        <v>133</v>
      </c>
      <c r="S34" s="238" t="s">
        <v>128</v>
      </c>
      <c r="T34" s="239" t="s">
        <v>128</v>
      </c>
      <c r="U34" s="222">
        <v>0.43</v>
      </c>
      <c r="V34" s="222">
        <f>ROUND(E34*U34,2)</f>
        <v>85.11</v>
      </c>
      <c r="W34" s="222"/>
      <c r="X34" s="222" t="s">
        <v>119</v>
      </c>
      <c r="Y34" s="222" t="s">
        <v>120</v>
      </c>
      <c r="Z34" s="212"/>
      <c r="AA34" s="212"/>
      <c r="AB34" s="212"/>
      <c r="AC34" s="212"/>
      <c r="AD34" s="212"/>
      <c r="AE34" s="212"/>
      <c r="AF34" s="212"/>
      <c r="AG34" s="212" t="s">
        <v>121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2">
      <c r="A35" s="219"/>
      <c r="B35" s="220"/>
      <c r="C35" s="247" t="s">
        <v>152</v>
      </c>
      <c r="D35" s="223"/>
      <c r="E35" s="224">
        <v>197.92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123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48"/>
      <c r="D36" s="240"/>
      <c r="E36" s="240"/>
      <c r="F36" s="240"/>
      <c r="G36" s="240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124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33">
        <v>9</v>
      </c>
      <c r="B37" s="234" t="s">
        <v>150</v>
      </c>
      <c r="C37" s="246" t="s">
        <v>151</v>
      </c>
      <c r="D37" s="235" t="s">
        <v>132</v>
      </c>
      <c r="E37" s="236">
        <v>77.616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21</v>
      </c>
      <c r="M37" s="238">
        <f>G37*(1+L37/100)</f>
        <v>0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8" t="s">
        <v>133</v>
      </c>
      <c r="S37" s="238" t="s">
        <v>128</v>
      </c>
      <c r="T37" s="239" t="s">
        <v>128</v>
      </c>
      <c r="U37" s="222">
        <v>0.43</v>
      </c>
      <c r="V37" s="222">
        <f>ROUND(E37*U37,2)</f>
        <v>33.369999999999997</v>
      </c>
      <c r="W37" s="222"/>
      <c r="X37" s="222" t="s">
        <v>119</v>
      </c>
      <c r="Y37" s="222" t="s">
        <v>120</v>
      </c>
      <c r="Z37" s="212"/>
      <c r="AA37" s="212"/>
      <c r="AB37" s="212"/>
      <c r="AC37" s="212"/>
      <c r="AD37" s="212"/>
      <c r="AE37" s="212"/>
      <c r="AF37" s="212"/>
      <c r="AG37" s="212" t="s">
        <v>153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">
      <c r="A38" s="219"/>
      <c r="B38" s="220"/>
      <c r="C38" s="247" t="s">
        <v>154</v>
      </c>
      <c r="D38" s="223"/>
      <c r="E38" s="224"/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123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19"/>
      <c r="B39" s="220"/>
      <c r="C39" s="247" t="s">
        <v>155</v>
      </c>
      <c r="D39" s="223"/>
      <c r="E39" s="224">
        <v>77.616</v>
      </c>
      <c r="F39" s="222"/>
      <c r="G39" s="22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123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48"/>
      <c r="D40" s="240"/>
      <c r="E40" s="240"/>
      <c r="F40" s="240"/>
      <c r="G40" s="240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124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33">
        <v>10</v>
      </c>
      <c r="B41" s="234" t="s">
        <v>156</v>
      </c>
      <c r="C41" s="246" t="s">
        <v>157</v>
      </c>
      <c r="D41" s="235" t="s">
        <v>132</v>
      </c>
      <c r="E41" s="236">
        <v>989.60400000000004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21</v>
      </c>
      <c r="M41" s="238">
        <f>G41*(1+L41/100)</f>
        <v>0</v>
      </c>
      <c r="N41" s="236">
        <v>3.2000000000000003E-4</v>
      </c>
      <c r="O41" s="236">
        <f>ROUND(E41*N41,2)</f>
        <v>0.32</v>
      </c>
      <c r="P41" s="236">
        <v>0</v>
      </c>
      <c r="Q41" s="236">
        <f>ROUND(E41*P41,2)</f>
        <v>0</v>
      </c>
      <c r="R41" s="238" t="s">
        <v>133</v>
      </c>
      <c r="S41" s="238" t="s">
        <v>128</v>
      </c>
      <c r="T41" s="239" t="s">
        <v>128</v>
      </c>
      <c r="U41" s="222">
        <v>0.23</v>
      </c>
      <c r="V41" s="222">
        <f>ROUND(E41*U41,2)</f>
        <v>227.61</v>
      </c>
      <c r="W41" s="222"/>
      <c r="X41" s="222" t="s">
        <v>119</v>
      </c>
      <c r="Y41" s="222" t="s">
        <v>120</v>
      </c>
      <c r="Z41" s="212"/>
      <c r="AA41" s="212"/>
      <c r="AB41" s="212"/>
      <c r="AC41" s="212"/>
      <c r="AD41" s="212"/>
      <c r="AE41" s="212"/>
      <c r="AF41" s="212"/>
      <c r="AG41" s="212" t="s">
        <v>121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19"/>
      <c r="B42" s="220"/>
      <c r="C42" s="247" t="s">
        <v>146</v>
      </c>
      <c r="D42" s="223"/>
      <c r="E42" s="224">
        <v>989.60400000000004</v>
      </c>
      <c r="F42" s="222"/>
      <c r="G42" s="222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2"/>
      <c r="AA42" s="212"/>
      <c r="AB42" s="212"/>
      <c r="AC42" s="212"/>
      <c r="AD42" s="212"/>
      <c r="AE42" s="212"/>
      <c r="AF42" s="212"/>
      <c r="AG42" s="212" t="s">
        <v>123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48"/>
      <c r="D43" s="240"/>
      <c r="E43" s="240"/>
      <c r="F43" s="240"/>
      <c r="G43" s="240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124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33">
        <v>11</v>
      </c>
      <c r="B44" s="234" t="s">
        <v>158</v>
      </c>
      <c r="C44" s="246" t="s">
        <v>159</v>
      </c>
      <c r="D44" s="235" t="s">
        <v>160</v>
      </c>
      <c r="E44" s="236">
        <v>989.60400000000004</v>
      </c>
      <c r="F44" s="237"/>
      <c r="G44" s="238">
        <f>ROUND(E44*F44,2)</f>
        <v>0</v>
      </c>
      <c r="H44" s="237"/>
      <c r="I44" s="238">
        <f>ROUND(E44*H44,2)</f>
        <v>0</v>
      </c>
      <c r="J44" s="237"/>
      <c r="K44" s="238">
        <f>ROUND(E44*J44,2)</f>
        <v>0</v>
      </c>
      <c r="L44" s="238">
        <v>21</v>
      </c>
      <c r="M44" s="238">
        <f>G44*(1+L44/100)</f>
        <v>0</v>
      </c>
      <c r="N44" s="236">
        <v>0</v>
      </c>
      <c r="O44" s="236">
        <f>ROUND(E44*N44,2)</f>
        <v>0</v>
      </c>
      <c r="P44" s="236">
        <v>0</v>
      </c>
      <c r="Q44" s="236">
        <f>ROUND(E44*P44,2)</f>
        <v>0</v>
      </c>
      <c r="R44" s="238"/>
      <c r="S44" s="238" t="s">
        <v>117</v>
      </c>
      <c r="T44" s="239" t="s">
        <v>118</v>
      </c>
      <c r="U44" s="222">
        <v>0</v>
      </c>
      <c r="V44" s="222">
        <f>ROUND(E44*U44,2)</f>
        <v>0</v>
      </c>
      <c r="W44" s="222"/>
      <c r="X44" s="222" t="s">
        <v>119</v>
      </c>
      <c r="Y44" s="222" t="s">
        <v>120</v>
      </c>
      <c r="Z44" s="212"/>
      <c r="AA44" s="212"/>
      <c r="AB44" s="212"/>
      <c r="AC44" s="212"/>
      <c r="AD44" s="212"/>
      <c r="AE44" s="212"/>
      <c r="AF44" s="212"/>
      <c r="AG44" s="212" t="s">
        <v>121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">
      <c r="A45" s="219"/>
      <c r="B45" s="220"/>
      <c r="C45" s="250"/>
      <c r="D45" s="243"/>
      <c r="E45" s="243"/>
      <c r="F45" s="243"/>
      <c r="G45" s="243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22"/>
      <c r="Z45" s="212"/>
      <c r="AA45" s="212"/>
      <c r="AB45" s="212"/>
      <c r="AC45" s="212"/>
      <c r="AD45" s="212"/>
      <c r="AE45" s="212"/>
      <c r="AF45" s="212"/>
      <c r="AG45" s="212" t="s">
        <v>124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33">
        <v>12</v>
      </c>
      <c r="B46" s="234" t="s">
        <v>161</v>
      </c>
      <c r="C46" s="246" t="s">
        <v>162</v>
      </c>
      <c r="D46" s="235" t="s">
        <v>163</v>
      </c>
      <c r="E46" s="236">
        <v>100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6">
        <v>0</v>
      </c>
      <c r="O46" s="236">
        <f>ROUND(E46*N46,2)</f>
        <v>0</v>
      </c>
      <c r="P46" s="236">
        <v>0</v>
      </c>
      <c r="Q46" s="236">
        <f>ROUND(E46*P46,2)</f>
        <v>0</v>
      </c>
      <c r="R46" s="238"/>
      <c r="S46" s="238" t="s">
        <v>117</v>
      </c>
      <c r="T46" s="239" t="s">
        <v>118</v>
      </c>
      <c r="U46" s="222">
        <v>0</v>
      </c>
      <c r="V46" s="222">
        <f>ROUND(E46*U46,2)</f>
        <v>0</v>
      </c>
      <c r="W46" s="222"/>
      <c r="X46" s="222" t="s">
        <v>119</v>
      </c>
      <c r="Y46" s="222" t="s">
        <v>120</v>
      </c>
      <c r="Z46" s="212"/>
      <c r="AA46" s="212"/>
      <c r="AB46" s="212"/>
      <c r="AC46" s="212"/>
      <c r="AD46" s="212"/>
      <c r="AE46" s="212"/>
      <c r="AF46" s="212"/>
      <c r="AG46" s="212" t="s">
        <v>121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19"/>
      <c r="B47" s="220"/>
      <c r="C47" s="250"/>
      <c r="D47" s="243"/>
      <c r="E47" s="243"/>
      <c r="F47" s="243"/>
      <c r="G47" s="243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124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33">
        <v>13</v>
      </c>
      <c r="B48" s="234" t="s">
        <v>164</v>
      </c>
      <c r="C48" s="246" t="s">
        <v>165</v>
      </c>
      <c r="D48" s="235" t="s">
        <v>166</v>
      </c>
      <c r="E48" s="236">
        <v>989.60400000000004</v>
      </c>
      <c r="F48" s="237"/>
      <c r="G48" s="238">
        <f>ROUND(E48*F48,2)</f>
        <v>0</v>
      </c>
      <c r="H48" s="237"/>
      <c r="I48" s="238">
        <f>ROUND(E48*H48,2)</f>
        <v>0</v>
      </c>
      <c r="J48" s="237"/>
      <c r="K48" s="238">
        <f>ROUND(E48*J48,2)</f>
        <v>0</v>
      </c>
      <c r="L48" s="238">
        <v>21</v>
      </c>
      <c r="M48" s="238">
        <f>G48*(1+L48/100)</f>
        <v>0</v>
      </c>
      <c r="N48" s="236">
        <v>0</v>
      </c>
      <c r="O48" s="236">
        <f>ROUND(E48*N48,2)</f>
        <v>0</v>
      </c>
      <c r="P48" s="236">
        <v>0</v>
      </c>
      <c r="Q48" s="236">
        <f>ROUND(E48*P48,2)</f>
        <v>0</v>
      </c>
      <c r="R48" s="238"/>
      <c r="S48" s="238" t="s">
        <v>117</v>
      </c>
      <c r="T48" s="239" t="s">
        <v>118</v>
      </c>
      <c r="U48" s="222">
        <v>0</v>
      </c>
      <c r="V48" s="222">
        <f>ROUND(E48*U48,2)</f>
        <v>0</v>
      </c>
      <c r="W48" s="222"/>
      <c r="X48" s="222" t="s">
        <v>119</v>
      </c>
      <c r="Y48" s="222" t="s">
        <v>120</v>
      </c>
      <c r="Z48" s="212"/>
      <c r="AA48" s="212"/>
      <c r="AB48" s="212"/>
      <c r="AC48" s="212"/>
      <c r="AD48" s="212"/>
      <c r="AE48" s="212"/>
      <c r="AF48" s="212"/>
      <c r="AG48" s="212" t="s">
        <v>153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">
      <c r="A49" s="219"/>
      <c r="B49" s="220"/>
      <c r="C49" s="247" t="s">
        <v>146</v>
      </c>
      <c r="D49" s="223"/>
      <c r="E49" s="224">
        <v>989.60400000000004</v>
      </c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123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2">
      <c r="A50" s="219"/>
      <c r="B50" s="220"/>
      <c r="C50" s="248"/>
      <c r="D50" s="240"/>
      <c r="E50" s="240"/>
      <c r="F50" s="240"/>
      <c r="G50" s="240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124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33">
        <v>14</v>
      </c>
      <c r="B51" s="234" t="s">
        <v>167</v>
      </c>
      <c r="C51" s="246" t="s">
        <v>168</v>
      </c>
      <c r="D51" s="235" t="s">
        <v>169</v>
      </c>
      <c r="E51" s="236">
        <v>97.02</v>
      </c>
      <c r="F51" s="237"/>
      <c r="G51" s="238">
        <f>ROUND(E51*F51,2)</f>
        <v>0</v>
      </c>
      <c r="H51" s="237"/>
      <c r="I51" s="238">
        <f>ROUND(E51*H51,2)</f>
        <v>0</v>
      </c>
      <c r="J51" s="237"/>
      <c r="K51" s="238">
        <f>ROUND(E51*J51,2)</f>
        <v>0</v>
      </c>
      <c r="L51" s="238">
        <v>21</v>
      </c>
      <c r="M51" s="238">
        <f>G51*(1+L51/100)</f>
        <v>0</v>
      </c>
      <c r="N51" s="236">
        <v>0</v>
      </c>
      <c r="O51" s="236">
        <f>ROUND(E51*N51,2)</f>
        <v>0</v>
      </c>
      <c r="P51" s="236">
        <v>0</v>
      </c>
      <c r="Q51" s="236">
        <f>ROUND(E51*P51,2)</f>
        <v>0</v>
      </c>
      <c r="R51" s="238"/>
      <c r="S51" s="238" t="s">
        <v>117</v>
      </c>
      <c r="T51" s="239" t="s">
        <v>118</v>
      </c>
      <c r="U51" s="222">
        <v>0</v>
      </c>
      <c r="V51" s="222">
        <f>ROUND(E51*U51,2)</f>
        <v>0</v>
      </c>
      <c r="W51" s="222"/>
      <c r="X51" s="222" t="s">
        <v>119</v>
      </c>
      <c r="Y51" s="222" t="s">
        <v>120</v>
      </c>
      <c r="Z51" s="212"/>
      <c r="AA51" s="212"/>
      <c r="AB51" s="212"/>
      <c r="AC51" s="212"/>
      <c r="AD51" s="212"/>
      <c r="AE51" s="212"/>
      <c r="AF51" s="212"/>
      <c r="AG51" s="212" t="s">
        <v>153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2">
      <c r="A52" s="219"/>
      <c r="B52" s="220"/>
      <c r="C52" s="247" t="s">
        <v>122</v>
      </c>
      <c r="D52" s="223"/>
      <c r="E52" s="224">
        <v>97.02</v>
      </c>
      <c r="F52" s="222"/>
      <c r="G52" s="222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2"/>
      <c r="AA52" s="212"/>
      <c r="AB52" s="212"/>
      <c r="AC52" s="212"/>
      <c r="AD52" s="212"/>
      <c r="AE52" s="212"/>
      <c r="AF52" s="212"/>
      <c r="AG52" s="212" t="s">
        <v>123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48"/>
      <c r="D53" s="240"/>
      <c r="E53" s="240"/>
      <c r="F53" s="240"/>
      <c r="G53" s="240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124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x14ac:dyDescent="0.2">
      <c r="A54" s="226" t="s">
        <v>112</v>
      </c>
      <c r="B54" s="227" t="s">
        <v>68</v>
      </c>
      <c r="C54" s="245" t="s">
        <v>69</v>
      </c>
      <c r="D54" s="228"/>
      <c r="E54" s="229"/>
      <c r="F54" s="230"/>
      <c r="G54" s="230">
        <f>SUMIF(AG55:AG77,"&lt;&gt;NOR",G55:G77)</f>
        <v>0</v>
      </c>
      <c r="H54" s="230"/>
      <c r="I54" s="230">
        <f>SUM(I55:I77)</f>
        <v>0</v>
      </c>
      <c r="J54" s="230"/>
      <c r="K54" s="230">
        <f>SUM(K55:K77)</f>
        <v>0</v>
      </c>
      <c r="L54" s="230"/>
      <c r="M54" s="230">
        <f>SUM(M55:M77)</f>
        <v>0</v>
      </c>
      <c r="N54" s="229"/>
      <c r="O54" s="229">
        <f>SUM(O55:O77)</f>
        <v>22.27</v>
      </c>
      <c r="P54" s="229"/>
      <c r="Q54" s="229">
        <f>SUM(Q55:Q77)</f>
        <v>0</v>
      </c>
      <c r="R54" s="230"/>
      <c r="S54" s="230"/>
      <c r="T54" s="231"/>
      <c r="U54" s="225"/>
      <c r="V54" s="225">
        <f>SUM(V55:V77)</f>
        <v>311.60000000000008</v>
      </c>
      <c r="W54" s="225"/>
      <c r="X54" s="225"/>
      <c r="Y54" s="225"/>
      <c r="AG54" t="s">
        <v>113</v>
      </c>
    </row>
    <row r="55" spans="1:60" ht="22.5" outlineLevel="1" x14ac:dyDescent="0.2">
      <c r="A55" s="233">
        <v>15</v>
      </c>
      <c r="B55" s="234" t="s">
        <v>170</v>
      </c>
      <c r="C55" s="246" t="s">
        <v>171</v>
      </c>
      <c r="D55" s="235" t="s">
        <v>132</v>
      </c>
      <c r="E55" s="236">
        <v>1030.404</v>
      </c>
      <c r="F55" s="237"/>
      <c r="G55" s="238">
        <f>ROUND(E55*F55,2)</f>
        <v>0</v>
      </c>
      <c r="H55" s="237"/>
      <c r="I55" s="238">
        <f>ROUND(E55*H55,2)</f>
        <v>0</v>
      </c>
      <c r="J55" s="237"/>
      <c r="K55" s="238">
        <f>ROUND(E55*J55,2)</f>
        <v>0</v>
      </c>
      <c r="L55" s="238">
        <v>21</v>
      </c>
      <c r="M55" s="238">
        <f>G55*(1+L55/100)</f>
        <v>0</v>
      </c>
      <c r="N55" s="236">
        <v>1.8380000000000001E-2</v>
      </c>
      <c r="O55" s="236">
        <f>ROUND(E55*N55,2)</f>
        <v>18.940000000000001</v>
      </c>
      <c r="P55" s="236">
        <v>0</v>
      </c>
      <c r="Q55" s="236">
        <f>ROUND(E55*P55,2)</f>
        <v>0</v>
      </c>
      <c r="R55" s="238" t="s">
        <v>172</v>
      </c>
      <c r="S55" s="238" t="s">
        <v>128</v>
      </c>
      <c r="T55" s="239" t="s">
        <v>128</v>
      </c>
      <c r="U55" s="222">
        <v>0.13</v>
      </c>
      <c r="V55" s="222">
        <f>ROUND(E55*U55,2)</f>
        <v>133.94999999999999</v>
      </c>
      <c r="W55" s="222"/>
      <c r="X55" s="222" t="s">
        <v>119</v>
      </c>
      <c r="Y55" s="222" t="s">
        <v>120</v>
      </c>
      <c r="Z55" s="212"/>
      <c r="AA55" s="212"/>
      <c r="AB55" s="212"/>
      <c r="AC55" s="212"/>
      <c r="AD55" s="212"/>
      <c r="AE55" s="212"/>
      <c r="AF55" s="212"/>
      <c r="AG55" s="212" t="s">
        <v>121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2">
      <c r="A56" s="219"/>
      <c r="B56" s="220"/>
      <c r="C56" s="249" t="s">
        <v>173</v>
      </c>
      <c r="D56" s="241"/>
      <c r="E56" s="241"/>
      <c r="F56" s="241"/>
      <c r="G56" s="241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2"/>
      <c r="AA56" s="212"/>
      <c r="AB56" s="212"/>
      <c r="AC56" s="212"/>
      <c r="AD56" s="212"/>
      <c r="AE56" s="212"/>
      <c r="AF56" s="212"/>
      <c r="AG56" s="212" t="s">
        <v>135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">
      <c r="A57" s="219"/>
      <c r="B57" s="220"/>
      <c r="C57" s="247" t="s">
        <v>174</v>
      </c>
      <c r="D57" s="223"/>
      <c r="E57" s="224">
        <v>1030.4000000000001</v>
      </c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2"/>
      <c r="AA57" s="212"/>
      <c r="AB57" s="212"/>
      <c r="AC57" s="212"/>
      <c r="AD57" s="212"/>
      <c r="AE57" s="212"/>
      <c r="AF57" s="212"/>
      <c r="AG57" s="212" t="s">
        <v>123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2">
      <c r="A58" s="219"/>
      <c r="B58" s="220"/>
      <c r="C58" s="248"/>
      <c r="D58" s="240"/>
      <c r="E58" s="240"/>
      <c r="F58" s="240"/>
      <c r="G58" s="240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124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33">
        <v>16</v>
      </c>
      <c r="B59" s="234" t="s">
        <v>175</v>
      </c>
      <c r="C59" s="246" t="s">
        <v>176</v>
      </c>
      <c r="D59" s="235" t="s">
        <v>132</v>
      </c>
      <c r="E59" s="236">
        <v>3091.212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21</v>
      </c>
      <c r="M59" s="238">
        <f>G59*(1+L59/100)</f>
        <v>0</v>
      </c>
      <c r="N59" s="236">
        <v>9.3000000000000005E-4</v>
      </c>
      <c r="O59" s="236">
        <f>ROUND(E59*N59,2)</f>
        <v>2.87</v>
      </c>
      <c r="P59" s="236">
        <v>0</v>
      </c>
      <c r="Q59" s="236">
        <f>ROUND(E59*P59,2)</f>
        <v>0</v>
      </c>
      <c r="R59" s="238" t="s">
        <v>172</v>
      </c>
      <c r="S59" s="238" t="s">
        <v>128</v>
      </c>
      <c r="T59" s="239" t="s">
        <v>128</v>
      </c>
      <c r="U59" s="222">
        <v>6.0000000000000001E-3</v>
      </c>
      <c r="V59" s="222">
        <f>ROUND(E59*U59,2)</f>
        <v>18.55</v>
      </c>
      <c r="W59" s="222"/>
      <c r="X59" s="222" t="s">
        <v>119</v>
      </c>
      <c r="Y59" s="222" t="s">
        <v>120</v>
      </c>
      <c r="Z59" s="212"/>
      <c r="AA59" s="212"/>
      <c r="AB59" s="212"/>
      <c r="AC59" s="212"/>
      <c r="AD59" s="212"/>
      <c r="AE59" s="212"/>
      <c r="AF59" s="212"/>
      <c r="AG59" s="212" t="s">
        <v>121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">
      <c r="A60" s="219"/>
      <c r="B60" s="220"/>
      <c r="C60" s="249" t="s">
        <v>173</v>
      </c>
      <c r="D60" s="241"/>
      <c r="E60" s="241"/>
      <c r="F60" s="241"/>
      <c r="G60" s="241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135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2" x14ac:dyDescent="0.2">
      <c r="A61" s="219"/>
      <c r="B61" s="220"/>
      <c r="C61" s="247" t="s">
        <v>177</v>
      </c>
      <c r="D61" s="223"/>
      <c r="E61" s="224">
        <v>3091.212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123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">
      <c r="A62" s="219"/>
      <c r="B62" s="220"/>
      <c r="C62" s="248"/>
      <c r="D62" s="240"/>
      <c r="E62" s="240"/>
      <c r="F62" s="240"/>
      <c r="G62" s="240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124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33">
        <v>17</v>
      </c>
      <c r="B63" s="234" t="s">
        <v>178</v>
      </c>
      <c r="C63" s="246" t="s">
        <v>179</v>
      </c>
      <c r="D63" s="235" t="s">
        <v>132</v>
      </c>
      <c r="E63" s="236">
        <v>1030.404</v>
      </c>
      <c r="F63" s="237"/>
      <c r="G63" s="238">
        <f>ROUND(E63*F63,2)</f>
        <v>0</v>
      </c>
      <c r="H63" s="237"/>
      <c r="I63" s="238">
        <f>ROUND(E63*H63,2)</f>
        <v>0</v>
      </c>
      <c r="J63" s="237"/>
      <c r="K63" s="238">
        <f>ROUND(E63*J63,2)</f>
        <v>0</v>
      </c>
      <c r="L63" s="238">
        <v>21</v>
      </c>
      <c r="M63" s="238">
        <f>G63*(1+L63/100)</f>
        <v>0</v>
      </c>
      <c r="N63" s="236">
        <v>0</v>
      </c>
      <c r="O63" s="236">
        <f>ROUND(E63*N63,2)</f>
        <v>0</v>
      </c>
      <c r="P63" s="236">
        <v>0</v>
      </c>
      <c r="Q63" s="236">
        <f>ROUND(E63*P63,2)</f>
        <v>0</v>
      </c>
      <c r="R63" s="238" t="s">
        <v>172</v>
      </c>
      <c r="S63" s="238" t="s">
        <v>128</v>
      </c>
      <c r="T63" s="239" t="s">
        <v>128</v>
      </c>
      <c r="U63" s="222">
        <v>0.10199999999999999</v>
      </c>
      <c r="V63" s="222">
        <f>ROUND(E63*U63,2)</f>
        <v>105.1</v>
      </c>
      <c r="W63" s="222"/>
      <c r="X63" s="222" t="s">
        <v>119</v>
      </c>
      <c r="Y63" s="222" t="s">
        <v>120</v>
      </c>
      <c r="Z63" s="212"/>
      <c r="AA63" s="212"/>
      <c r="AB63" s="212"/>
      <c r="AC63" s="212"/>
      <c r="AD63" s="212"/>
      <c r="AE63" s="212"/>
      <c r="AF63" s="212"/>
      <c r="AG63" s="212" t="s">
        <v>121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2" x14ac:dyDescent="0.2">
      <c r="A64" s="219"/>
      <c r="B64" s="220"/>
      <c r="C64" s="250"/>
      <c r="D64" s="243"/>
      <c r="E64" s="243"/>
      <c r="F64" s="243"/>
      <c r="G64" s="243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2"/>
      <c r="AA64" s="212"/>
      <c r="AB64" s="212"/>
      <c r="AC64" s="212"/>
      <c r="AD64" s="212"/>
      <c r="AE64" s="212"/>
      <c r="AF64" s="212"/>
      <c r="AG64" s="212" t="s">
        <v>124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33">
        <v>18</v>
      </c>
      <c r="B65" s="234" t="s">
        <v>180</v>
      </c>
      <c r="C65" s="246" t="s">
        <v>181</v>
      </c>
      <c r="D65" s="235" t="s">
        <v>132</v>
      </c>
      <c r="E65" s="236">
        <v>1030.404</v>
      </c>
      <c r="F65" s="237"/>
      <c r="G65" s="238">
        <f>ROUND(E65*F65,2)</f>
        <v>0</v>
      </c>
      <c r="H65" s="237"/>
      <c r="I65" s="238">
        <f>ROUND(E65*H65,2)</f>
        <v>0</v>
      </c>
      <c r="J65" s="237"/>
      <c r="K65" s="238">
        <f>ROUND(E65*J65,2)</f>
        <v>0</v>
      </c>
      <c r="L65" s="238">
        <v>21</v>
      </c>
      <c r="M65" s="238">
        <f>G65*(1+L65/100)</f>
        <v>0</v>
      </c>
      <c r="N65" s="236">
        <v>0</v>
      </c>
      <c r="O65" s="236">
        <f>ROUND(E65*N65,2)</f>
        <v>0</v>
      </c>
      <c r="P65" s="236">
        <v>0</v>
      </c>
      <c r="Q65" s="236">
        <f>ROUND(E65*P65,2)</f>
        <v>0</v>
      </c>
      <c r="R65" s="238" t="s">
        <v>172</v>
      </c>
      <c r="S65" s="238" t="s">
        <v>128</v>
      </c>
      <c r="T65" s="239" t="s">
        <v>128</v>
      </c>
      <c r="U65" s="222">
        <v>3.0300000000000001E-2</v>
      </c>
      <c r="V65" s="222">
        <f>ROUND(E65*U65,2)</f>
        <v>31.22</v>
      </c>
      <c r="W65" s="222"/>
      <c r="X65" s="222" t="s">
        <v>119</v>
      </c>
      <c r="Y65" s="222" t="s">
        <v>120</v>
      </c>
      <c r="Z65" s="212"/>
      <c r="AA65" s="212"/>
      <c r="AB65" s="212"/>
      <c r="AC65" s="212"/>
      <c r="AD65" s="212"/>
      <c r="AE65" s="212"/>
      <c r="AF65" s="212"/>
      <c r="AG65" s="212" t="s">
        <v>153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2" x14ac:dyDescent="0.2">
      <c r="A66" s="219"/>
      <c r="B66" s="220"/>
      <c r="C66" s="250"/>
      <c r="D66" s="243"/>
      <c r="E66" s="243"/>
      <c r="F66" s="243"/>
      <c r="G66" s="243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2"/>
      <c r="AA66" s="212"/>
      <c r="AB66" s="212"/>
      <c r="AC66" s="212"/>
      <c r="AD66" s="212"/>
      <c r="AE66" s="212"/>
      <c r="AF66" s="212"/>
      <c r="AG66" s="212" t="s">
        <v>124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2.5" outlineLevel="1" x14ac:dyDescent="0.2">
      <c r="A67" s="233">
        <v>19</v>
      </c>
      <c r="B67" s="234" t="s">
        <v>182</v>
      </c>
      <c r="C67" s="246" t="s">
        <v>183</v>
      </c>
      <c r="D67" s="235" t="s">
        <v>132</v>
      </c>
      <c r="E67" s="236">
        <v>3091.212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21</v>
      </c>
      <c r="M67" s="238">
        <f>G67*(1+L67/100)</f>
        <v>0</v>
      </c>
      <c r="N67" s="236">
        <v>5.0000000000000002E-5</v>
      </c>
      <c r="O67" s="236">
        <f>ROUND(E67*N67,2)</f>
        <v>0.15</v>
      </c>
      <c r="P67" s="236">
        <v>0</v>
      </c>
      <c r="Q67" s="236">
        <f>ROUND(E67*P67,2)</f>
        <v>0</v>
      </c>
      <c r="R67" s="238" t="s">
        <v>172</v>
      </c>
      <c r="S67" s="238" t="s">
        <v>128</v>
      </c>
      <c r="T67" s="239" t="s">
        <v>128</v>
      </c>
      <c r="U67" s="222">
        <v>0</v>
      </c>
      <c r="V67" s="222">
        <f>ROUND(E67*U67,2)</f>
        <v>0</v>
      </c>
      <c r="W67" s="222"/>
      <c r="X67" s="222" t="s">
        <v>119</v>
      </c>
      <c r="Y67" s="222" t="s">
        <v>120</v>
      </c>
      <c r="Z67" s="212"/>
      <c r="AA67" s="212"/>
      <c r="AB67" s="212"/>
      <c r="AC67" s="212"/>
      <c r="AD67" s="212"/>
      <c r="AE67" s="212"/>
      <c r="AF67" s="212"/>
      <c r="AG67" s="212" t="s">
        <v>153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2">
      <c r="A68" s="219"/>
      <c r="B68" s="220"/>
      <c r="C68" s="250"/>
      <c r="D68" s="243"/>
      <c r="E68" s="243"/>
      <c r="F68" s="243"/>
      <c r="G68" s="243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2"/>
      <c r="AA68" s="212"/>
      <c r="AB68" s="212"/>
      <c r="AC68" s="212"/>
      <c r="AD68" s="212"/>
      <c r="AE68" s="212"/>
      <c r="AF68" s="212"/>
      <c r="AG68" s="212" t="s">
        <v>124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33">
        <v>20</v>
      </c>
      <c r="B69" s="234" t="s">
        <v>184</v>
      </c>
      <c r="C69" s="246" t="s">
        <v>185</v>
      </c>
      <c r="D69" s="235" t="s">
        <v>132</v>
      </c>
      <c r="E69" s="236">
        <v>1030.404</v>
      </c>
      <c r="F69" s="237"/>
      <c r="G69" s="238">
        <f>ROUND(E69*F69,2)</f>
        <v>0</v>
      </c>
      <c r="H69" s="237"/>
      <c r="I69" s="238">
        <f>ROUND(E69*H69,2)</f>
        <v>0</v>
      </c>
      <c r="J69" s="237"/>
      <c r="K69" s="238">
        <f>ROUND(E69*J69,2)</f>
        <v>0</v>
      </c>
      <c r="L69" s="238">
        <v>21</v>
      </c>
      <c r="M69" s="238">
        <f>G69*(1+L69/100)</f>
        <v>0</v>
      </c>
      <c r="N69" s="236">
        <v>0</v>
      </c>
      <c r="O69" s="236">
        <f>ROUND(E69*N69,2)</f>
        <v>0</v>
      </c>
      <c r="P69" s="236">
        <v>0</v>
      </c>
      <c r="Q69" s="236">
        <f>ROUND(E69*P69,2)</f>
        <v>0</v>
      </c>
      <c r="R69" s="238" t="s">
        <v>172</v>
      </c>
      <c r="S69" s="238" t="s">
        <v>128</v>
      </c>
      <c r="T69" s="239" t="s">
        <v>128</v>
      </c>
      <c r="U69" s="222">
        <v>1.7999999999999999E-2</v>
      </c>
      <c r="V69" s="222">
        <f>ROUND(E69*U69,2)</f>
        <v>18.55</v>
      </c>
      <c r="W69" s="222"/>
      <c r="X69" s="222" t="s">
        <v>119</v>
      </c>
      <c r="Y69" s="222" t="s">
        <v>120</v>
      </c>
      <c r="Z69" s="212"/>
      <c r="AA69" s="212"/>
      <c r="AB69" s="212"/>
      <c r="AC69" s="212"/>
      <c r="AD69" s="212"/>
      <c r="AE69" s="212"/>
      <c r="AF69" s="212"/>
      <c r="AG69" s="212" t="s">
        <v>153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2">
      <c r="A70" s="219"/>
      <c r="B70" s="220"/>
      <c r="C70" s="250"/>
      <c r="D70" s="243"/>
      <c r="E70" s="243"/>
      <c r="F70" s="243"/>
      <c r="G70" s="243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22"/>
      <c r="Z70" s="212"/>
      <c r="AA70" s="212"/>
      <c r="AB70" s="212"/>
      <c r="AC70" s="212"/>
      <c r="AD70" s="212"/>
      <c r="AE70" s="212"/>
      <c r="AF70" s="212"/>
      <c r="AG70" s="212" t="s">
        <v>124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33">
        <v>21</v>
      </c>
      <c r="B71" s="234" t="s">
        <v>186</v>
      </c>
      <c r="C71" s="246" t="s">
        <v>187</v>
      </c>
      <c r="D71" s="235" t="s">
        <v>116</v>
      </c>
      <c r="E71" s="236">
        <v>10</v>
      </c>
      <c r="F71" s="237"/>
      <c r="G71" s="238">
        <f>ROUND(E71*F71,2)</f>
        <v>0</v>
      </c>
      <c r="H71" s="237"/>
      <c r="I71" s="238">
        <f>ROUND(E71*H71,2)</f>
        <v>0</v>
      </c>
      <c r="J71" s="237"/>
      <c r="K71" s="238">
        <f>ROUND(E71*J71,2)</f>
        <v>0</v>
      </c>
      <c r="L71" s="238">
        <v>21</v>
      </c>
      <c r="M71" s="238">
        <f>G71*(1+L71/100)</f>
        <v>0</v>
      </c>
      <c r="N71" s="236">
        <v>2.3720000000000001E-2</v>
      </c>
      <c r="O71" s="236">
        <f>ROUND(E71*N71,2)</f>
        <v>0.24</v>
      </c>
      <c r="P71" s="236">
        <v>0</v>
      </c>
      <c r="Q71" s="236">
        <f>ROUND(E71*P71,2)</f>
        <v>0</v>
      </c>
      <c r="R71" s="238" t="s">
        <v>172</v>
      </c>
      <c r="S71" s="238" t="s">
        <v>128</v>
      </c>
      <c r="T71" s="239" t="s">
        <v>128</v>
      </c>
      <c r="U71" s="222">
        <v>0.23899999999999999</v>
      </c>
      <c r="V71" s="222">
        <f>ROUND(E71*U71,2)</f>
        <v>2.39</v>
      </c>
      <c r="W71" s="222"/>
      <c r="X71" s="222" t="s">
        <v>119</v>
      </c>
      <c r="Y71" s="222" t="s">
        <v>120</v>
      </c>
      <c r="Z71" s="212"/>
      <c r="AA71" s="212"/>
      <c r="AB71" s="212"/>
      <c r="AC71" s="212"/>
      <c r="AD71" s="212"/>
      <c r="AE71" s="212"/>
      <c r="AF71" s="212"/>
      <c r="AG71" s="212" t="s">
        <v>153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2">
      <c r="A72" s="219"/>
      <c r="B72" s="220"/>
      <c r="C72" s="250"/>
      <c r="D72" s="243"/>
      <c r="E72" s="243"/>
      <c r="F72" s="243"/>
      <c r="G72" s="243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2"/>
      <c r="AA72" s="212"/>
      <c r="AB72" s="212"/>
      <c r="AC72" s="212"/>
      <c r="AD72" s="212"/>
      <c r="AE72" s="212"/>
      <c r="AF72" s="212"/>
      <c r="AG72" s="212" t="s">
        <v>124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2.5" outlineLevel="1" x14ac:dyDescent="0.2">
      <c r="A73" s="233">
        <v>22</v>
      </c>
      <c r="B73" s="234" t="s">
        <v>188</v>
      </c>
      <c r="C73" s="246" t="s">
        <v>189</v>
      </c>
      <c r="D73" s="235" t="s">
        <v>116</v>
      </c>
      <c r="E73" s="236">
        <v>30</v>
      </c>
      <c r="F73" s="237"/>
      <c r="G73" s="238">
        <f>ROUND(E73*F73,2)</f>
        <v>0</v>
      </c>
      <c r="H73" s="237"/>
      <c r="I73" s="238">
        <f>ROUND(E73*H73,2)</f>
        <v>0</v>
      </c>
      <c r="J73" s="237"/>
      <c r="K73" s="238">
        <f>ROUND(E73*J73,2)</f>
        <v>0</v>
      </c>
      <c r="L73" s="238">
        <v>21</v>
      </c>
      <c r="M73" s="238">
        <f>G73*(1+L73/100)</f>
        <v>0</v>
      </c>
      <c r="N73" s="236">
        <v>2.2499999999999998E-3</v>
      </c>
      <c r="O73" s="236">
        <f>ROUND(E73*N73,2)</f>
        <v>7.0000000000000007E-2</v>
      </c>
      <c r="P73" s="236">
        <v>0</v>
      </c>
      <c r="Q73" s="236">
        <f>ROUND(E73*P73,2)</f>
        <v>0</v>
      </c>
      <c r="R73" s="238" t="s">
        <v>172</v>
      </c>
      <c r="S73" s="238" t="s">
        <v>128</v>
      </c>
      <c r="T73" s="239" t="s">
        <v>128</v>
      </c>
      <c r="U73" s="222">
        <v>0.01</v>
      </c>
      <c r="V73" s="222">
        <f>ROUND(E73*U73,2)</f>
        <v>0.3</v>
      </c>
      <c r="W73" s="222"/>
      <c r="X73" s="222" t="s">
        <v>119</v>
      </c>
      <c r="Y73" s="222" t="s">
        <v>120</v>
      </c>
      <c r="Z73" s="212"/>
      <c r="AA73" s="212"/>
      <c r="AB73" s="212"/>
      <c r="AC73" s="212"/>
      <c r="AD73" s="212"/>
      <c r="AE73" s="212"/>
      <c r="AF73" s="212"/>
      <c r="AG73" s="212" t="s">
        <v>153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">
      <c r="A74" s="219"/>
      <c r="B74" s="220"/>
      <c r="C74" s="250"/>
      <c r="D74" s="243"/>
      <c r="E74" s="243"/>
      <c r="F74" s="243"/>
      <c r="G74" s="243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124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33">
        <v>23</v>
      </c>
      <c r="B75" s="234" t="s">
        <v>190</v>
      </c>
      <c r="C75" s="246" t="s">
        <v>191</v>
      </c>
      <c r="D75" s="235" t="s">
        <v>116</v>
      </c>
      <c r="E75" s="236">
        <v>10</v>
      </c>
      <c r="F75" s="237"/>
      <c r="G75" s="238">
        <f>ROUND(E75*F75,2)</f>
        <v>0</v>
      </c>
      <c r="H75" s="237"/>
      <c r="I75" s="238">
        <f>ROUND(E75*H75,2)</f>
        <v>0</v>
      </c>
      <c r="J75" s="237"/>
      <c r="K75" s="238">
        <f>ROUND(E75*J75,2)</f>
        <v>0</v>
      </c>
      <c r="L75" s="238">
        <v>21</v>
      </c>
      <c r="M75" s="238">
        <f>G75*(1+L75/100)</f>
        <v>0</v>
      </c>
      <c r="N75" s="236">
        <v>0</v>
      </c>
      <c r="O75" s="236">
        <f>ROUND(E75*N75,2)</f>
        <v>0</v>
      </c>
      <c r="P75" s="236">
        <v>0</v>
      </c>
      <c r="Q75" s="236">
        <f>ROUND(E75*P75,2)</f>
        <v>0</v>
      </c>
      <c r="R75" s="238" t="s">
        <v>172</v>
      </c>
      <c r="S75" s="238" t="s">
        <v>128</v>
      </c>
      <c r="T75" s="239" t="s">
        <v>128</v>
      </c>
      <c r="U75" s="222">
        <v>0.154</v>
      </c>
      <c r="V75" s="222">
        <f>ROUND(E75*U75,2)</f>
        <v>1.54</v>
      </c>
      <c r="W75" s="222"/>
      <c r="X75" s="222" t="s">
        <v>119</v>
      </c>
      <c r="Y75" s="222" t="s">
        <v>120</v>
      </c>
      <c r="Z75" s="212"/>
      <c r="AA75" s="212"/>
      <c r="AB75" s="212"/>
      <c r="AC75" s="212"/>
      <c r="AD75" s="212"/>
      <c r="AE75" s="212"/>
      <c r="AF75" s="212"/>
      <c r="AG75" s="212" t="s">
        <v>153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2" x14ac:dyDescent="0.2">
      <c r="A76" s="219"/>
      <c r="B76" s="220"/>
      <c r="C76" s="249" t="s">
        <v>192</v>
      </c>
      <c r="D76" s="241"/>
      <c r="E76" s="241"/>
      <c r="F76" s="241"/>
      <c r="G76" s="241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2"/>
      <c r="AA76" s="212"/>
      <c r="AB76" s="212"/>
      <c r="AC76" s="212"/>
      <c r="AD76" s="212"/>
      <c r="AE76" s="212"/>
      <c r="AF76" s="212"/>
      <c r="AG76" s="212" t="s">
        <v>135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">
      <c r="A77" s="219"/>
      <c r="B77" s="220"/>
      <c r="C77" s="248"/>
      <c r="D77" s="240"/>
      <c r="E77" s="240"/>
      <c r="F77" s="240"/>
      <c r="G77" s="240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124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2">
      <c r="A78" s="226" t="s">
        <v>112</v>
      </c>
      <c r="B78" s="227" t="s">
        <v>70</v>
      </c>
      <c r="C78" s="245" t="s">
        <v>71</v>
      </c>
      <c r="D78" s="228"/>
      <c r="E78" s="229"/>
      <c r="F78" s="230"/>
      <c r="G78" s="230">
        <f>SUMIF(AG79:AG80,"&lt;&gt;NOR",G79:G80)</f>
        <v>0</v>
      </c>
      <c r="H78" s="230"/>
      <c r="I78" s="230">
        <f>SUM(I79:I80)</f>
        <v>0</v>
      </c>
      <c r="J78" s="230"/>
      <c r="K78" s="230">
        <f>SUM(K79:K80)</f>
        <v>0</v>
      </c>
      <c r="L78" s="230"/>
      <c r="M78" s="230">
        <f>SUM(M79:M80)</f>
        <v>0</v>
      </c>
      <c r="N78" s="229"/>
      <c r="O78" s="229">
        <f>SUM(O79:O80)</f>
        <v>0</v>
      </c>
      <c r="P78" s="229"/>
      <c r="Q78" s="229">
        <f>SUM(Q79:Q80)</f>
        <v>6.93</v>
      </c>
      <c r="R78" s="230"/>
      <c r="S78" s="230"/>
      <c r="T78" s="231"/>
      <c r="U78" s="225"/>
      <c r="V78" s="225">
        <f>SUM(V79:V80)</f>
        <v>237.5</v>
      </c>
      <c r="W78" s="225"/>
      <c r="X78" s="225"/>
      <c r="Y78" s="225"/>
      <c r="AG78" t="s">
        <v>113</v>
      </c>
    </row>
    <row r="79" spans="1:60" outlineLevel="1" x14ac:dyDescent="0.2">
      <c r="A79" s="233">
        <v>24</v>
      </c>
      <c r="B79" s="234" t="s">
        <v>193</v>
      </c>
      <c r="C79" s="246" t="s">
        <v>194</v>
      </c>
      <c r="D79" s="235" t="s">
        <v>132</v>
      </c>
      <c r="E79" s="236">
        <v>989.60400000000004</v>
      </c>
      <c r="F79" s="237"/>
      <c r="G79" s="238">
        <f>ROUND(E79*F79,2)</f>
        <v>0</v>
      </c>
      <c r="H79" s="237"/>
      <c r="I79" s="238">
        <f>ROUND(E79*H79,2)</f>
        <v>0</v>
      </c>
      <c r="J79" s="237"/>
      <c r="K79" s="238">
        <f>ROUND(E79*J79,2)</f>
        <v>0</v>
      </c>
      <c r="L79" s="238">
        <v>21</v>
      </c>
      <c r="M79" s="238">
        <f>G79*(1+L79/100)</f>
        <v>0</v>
      </c>
      <c r="N79" s="236">
        <v>0</v>
      </c>
      <c r="O79" s="236">
        <f>ROUND(E79*N79,2)</f>
        <v>0</v>
      </c>
      <c r="P79" s="236">
        <v>7.0000000000000001E-3</v>
      </c>
      <c r="Q79" s="236">
        <f>ROUND(E79*P79,2)</f>
        <v>6.93</v>
      </c>
      <c r="R79" s="238" t="s">
        <v>195</v>
      </c>
      <c r="S79" s="238" t="s">
        <v>128</v>
      </c>
      <c r="T79" s="239" t="s">
        <v>128</v>
      </c>
      <c r="U79" s="222">
        <v>0.24</v>
      </c>
      <c r="V79" s="222">
        <f>ROUND(E79*U79,2)</f>
        <v>237.5</v>
      </c>
      <c r="W79" s="222"/>
      <c r="X79" s="222" t="s">
        <v>119</v>
      </c>
      <c r="Y79" s="222" t="s">
        <v>120</v>
      </c>
      <c r="Z79" s="212"/>
      <c r="AA79" s="212"/>
      <c r="AB79" s="212"/>
      <c r="AC79" s="212"/>
      <c r="AD79" s="212"/>
      <c r="AE79" s="212"/>
      <c r="AF79" s="212"/>
      <c r="AG79" s="212" t="s">
        <v>153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2">
      <c r="A80" s="219"/>
      <c r="B80" s="220"/>
      <c r="C80" s="250"/>
      <c r="D80" s="243"/>
      <c r="E80" s="243"/>
      <c r="F80" s="243"/>
      <c r="G80" s="243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22"/>
      <c r="Z80" s="212"/>
      <c r="AA80" s="212"/>
      <c r="AB80" s="212"/>
      <c r="AC80" s="212"/>
      <c r="AD80" s="212"/>
      <c r="AE80" s="212"/>
      <c r="AF80" s="212"/>
      <c r="AG80" s="212" t="s">
        <v>124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x14ac:dyDescent="0.2">
      <c r="A81" s="226" t="s">
        <v>112</v>
      </c>
      <c r="B81" s="227" t="s">
        <v>72</v>
      </c>
      <c r="C81" s="245" t="s">
        <v>73</v>
      </c>
      <c r="D81" s="228"/>
      <c r="E81" s="229"/>
      <c r="F81" s="230"/>
      <c r="G81" s="230">
        <f>SUMIF(AG82:AG84,"&lt;&gt;NOR",G82:G84)</f>
        <v>0</v>
      </c>
      <c r="H81" s="230"/>
      <c r="I81" s="230">
        <f>SUM(I82:I84)</f>
        <v>0</v>
      </c>
      <c r="J81" s="230"/>
      <c r="K81" s="230">
        <f>SUM(K82:K84)</f>
        <v>0</v>
      </c>
      <c r="L81" s="230"/>
      <c r="M81" s="230">
        <f>SUM(M82:M84)</f>
        <v>0</v>
      </c>
      <c r="N81" s="229"/>
      <c r="O81" s="229">
        <f>SUM(O82:O84)</f>
        <v>0</v>
      </c>
      <c r="P81" s="229"/>
      <c r="Q81" s="229">
        <f>SUM(Q82:Q84)</f>
        <v>0</v>
      </c>
      <c r="R81" s="230"/>
      <c r="S81" s="230"/>
      <c r="T81" s="231"/>
      <c r="U81" s="225"/>
      <c r="V81" s="225">
        <f>SUM(V82:V84)</f>
        <v>84.95</v>
      </c>
      <c r="W81" s="225"/>
      <c r="X81" s="225"/>
      <c r="Y81" s="225"/>
      <c r="AG81" t="s">
        <v>113</v>
      </c>
    </row>
    <row r="82" spans="1:60" ht="22.5" outlineLevel="1" x14ac:dyDescent="0.2">
      <c r="A82" s="233">
        <v>25</v>
      </c>
      <c r="B82" s="234" t="s">
        <v>196</v>
      </c>
      <c r="C82" s="246" t="s">
        <v>197</v>
      </c>
      <c r="D82" s="235" t="s">
        <v>198</v>
      </c>
      <c r="E82" s="236">
        <v>44.899709999999999</v>
      </c>
      <c r="F82" s="237"/>
      <c r="G82" s="238">
        <f>ROUND(E82*F82,2)</f>
        <v>0</v>
      </c>
      <c r="H82" s="237"/>
      <c r="I82" s="238">
        <f>ROUND(E82*H82,2)</f>
        <v>0</v>
      </c>
      <c r="J82" s="237"/>
      <c r="K82" s="238">
        <f>ROUND(E82*J82,2)</f>
        <v>0</v>
      </c>
      <c r="L82" s="238">
        <v>21</v>
      </c>
      <c r="M82" s="238">
        <f>G82*(1+L82/100)</f>
        <v>0</v>
      </c>
      <c r="N82" s="236">
        <v>0</v>
      </c>
      <c r="O82" s="236">
        <f>ROUND(E82*N82,2)</f>
        <v>0</v>
      </c>
      <c r="P82" s="236">
        <v>0</v>
      </c>
      <c r="Q82" s="236">
        <f>ROUND(E82*P82,2)</f>
        <v>0</v>
      </c>
      <c r="R82" s="238" t="s">
        <v>127</v>
      </c>
      <c r="S82" s="238" t="s">
        <v>128</v>
      </c>
      <c r="T82" s="239" t="s">
        <v>128</v>
      </c>
      <c r="U82" s="222">
        <v>1.8919999999999999</v>
      </c>
      <c r="V82" s="222">
        <f>ROUND(E82*U82,2)</f>
        <v>84.95</v>
      </c>
      <c r="W82" s="222"/>
      <c r="X82" s="222" t="s">
        <v>199</v>
      </c>
      <c r="Y82" s="222" t="s">
        <v>120</v>
      </c>
      <c r="Z82" s="212"/>
      <c r="AA82" s="212"/>
      <c r="AB82" s="212"/>
      <c r="AC82" s="212"/>
      <c r="AD82" s="212"/>
      <c r="AE82" s="212"/>
      <c r="AF82" s="212"/>
      <c r="AG82" s="212" t="s">
        <v>200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2" x14ac:dyDescent="0.2">
      <c r="A83" s="219"/>
      <c r="B83" s="220"/>
      <c r="C83" s="249" t="s">
        <v>201</v>
      </c>
      <c r="D83" s="241"/>
      <c r="E83" s="241"/>
      <c r="F83" s="241"/>
      <c r="G83" s="241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2"/>
      <c r="AA83" s="212"/>
      <c r="AB83" s="212"/>
      <c r="AC83" s="212"/>
      <c r="AD83" s="212"/>
      <c r="AE83" s="212"/>
      <c r="AF83" s="212"/>
      <c r="AG83" s="212" t="s">
        <v>135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">
      <c r="A84" s="219"/>
      <c r="B84" s="220"/>
      <c r="C84" s="248"/>
      <c r="D84" s="240"/>
      <c r="E84" s="240"/>
      <c r="F84" s="240"/>
      <c r="G84" s="240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124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x14ac:dyDescent="0.2">
      <c r="A85" s="226" t="s">
        <v>112</v>
      </c>
      <c r="B85" s="227" t="s">
        <v>74</v>
      </c>
      <c r="C85" s="245" t="s">
        <v>75</v>
      </c>
      <c r="D85" s="228"/>
      <c r="E85" s="229"/>
      <c r="F85" s="230"/>
      <c r="G85" s="230">
        <f>SUMIF(AG86:AG107,"&lt;&gt;NOR",G86:G107)</f>
        <v>0</v>
      </c>
      <c r="H85" s="230"/>
      <c r="I85" s="230">
        <f>SUM(I86:I107)</f>
        <v>0</v>
      </c>
      <c r="J85" s="230"/>
      <c r="K85" s="230">
        <f>SUM(K86:K107)</f>
        <v>0</v>
      </c>
      <c r="L85" s="230"/>
      <c r="M85" s="230">
        <f>SUM(M86:M107)</f>
        <v>0</v>
      </c>
      <c r="N85" s="229"/>
      <c r="O85" s="229">
        <f>SUM(O86:O107)</f>
        <v>0.14000000000000001</v>
      </c>
      <c r="P85" s="229"/>
      <c r="Q85" s="229">
        <f>SUM(Q86:Q107)</f>
        <v>0.34</v>
      </c>
      <c r="R85" s="230"/>
      <c r="S85" s="230"/>
      <c r="T85" s="231"/>
      <c r="U85" s="225"/>
      <c r="V85" s="225">
        <f>SUM(V86:V107)</f>
        <v>78.88000000000001</v>
      </c>
      <c r="W85" s="225"/>
      <c r="X85" s="225"/>
      <c r="Y85" s="225"/>
      <c r="AG85" t="s">
        <v>113</v>
      </c>
    </row>
    <row r="86" spans="1:60" outlineLevel="1" x14ac:dyDescent="0.2">
      <c r="A86" s="233">
        <v>26</v>
      </c>
      <c r="B86" s="234" t="s">
        <v>202</v>
      </c>
      <c r="C86" s="246" t="s">
        <v>203</v>
      </c>
      <c r="D86" s="235" t="s">
        <v>116</v>
      </c>
      <c r="E86" s="236">
        <v>120</v>
      </c>
      <c r="F86" s="237"/>
      <c r="G86" s="238">
        <f>ROUND(E86*F86,2)</f>
        <v>0</v>
      </c>
      <c r="H86" s="237"/>
      <c r="I86" s="238">
        <f>ROUND(E86*H86,2)</f>
        <v>0</v>
      </c>
      <c r="J86" s="237"/>
      <c r="K86" s="238">
        <f>ROUND(E86*J86,2)</f>
        <v>0</v>
      </c>
      <c r="L86" s="238">
        <v>21</v>
      </c>
      <c r="M86" s="238">
        <f>G86*(1+L86/100)</f>
        <v>0</v>
      </c>
      <c r="N86" s="236">
        <v>6.9999999999999994E-5</v>
      </c>
      <c r="O86" s="236">
        <f>ROUND(E86*N86,2)</f>
        <v>0.01</v>
      </c>
      <c r="P86" s="236">
        <v>0</v>
      </c>
      <c r="Q86" s="236">
        <f>ROUND(E86*P86,2)</f>
        <v>0</v>
      </c>
      <c r="R86" s="238" t="s">
        <v>204</v>
      </c>
      <c r="S86" s="238" t="s">
        <v>128</v>
      </c>
      <c r="T86" s="239" t="s">
        <v>128</v>
      </c>
      <c r="U86" s="222">
        <v>0.33350000000000002</v>
      </c>
      <c r="V86" s="222">
        <f>ROUND(E86*U86,2)</f>
        <v>40.020000000000003</v>
      </c>
      <c r="W86" s="222"/>
      <c r="X86" s="222" t="s">
        <v>119</v>
      </c>
      <c r="Y86" s="222" t="s">
        <v>120</v>
      </c>
      <c r="Z86" s="212"/>
      <c r="AA86" s="212"/>
      <c r="AB86" s="212"/>
      <c r="AC86" s="212"/>
      <c r="AD86" s="212"/>
      <c r="AE86" s="212"/>
      <c r="AF86" s="212"/>
      <c r="AG86" s="212" t="s">
        <v>121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2">
      <c r="A87" s="219"/>
      <c r="B87" s="220"/>
      <c r="C87" s="250"/>
      <c r="D87" s="243"/>
      <c r="E87" s="243"/>
      <c r="F87" s="243"/>
      <c r="G87" s="243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22"/>
      <c r="Z87" s="212"/>
      <c r="AA87" s="212"/>
      <c r="AB87" s="212"/>
      <c r="AC87" s="212"/>
      <c r="AD87" s="212"/>
      <c r="AE87" s="212"/>
      <c r="AF87" s="212"/>
      <c r="AG87" s="212" t="s">
        <v>124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33">
        <v>27</v>
      </c>
      <c r="B88" s="234" t="s">
        <v>205</v>
      </c>
      <c r="C88" s="246" t="s">
        <v>206</v>
      </c>
      <c r="D88" s="235" t="s">
        <v>207</v>
      </c>
      <c r="E88" s="236">
        <v>20</v>
      </c>
      <c r="F88" s="237"/>
      <c r="G88" s="238">
        <f>ROUND(E88*F88,2)</f>
        <v>0</v>
      </c>
      <c r="H88" s="237"/>
      <c r="I88" s="238">
        <f>ROUND(E88*H88,2)</f>
        <v>0</v>
      </c>
      <c r="J88" s="237"/>
      <c r="K88" s="238">
        <f>ROUND(E88*J88,2)</f>
        <v>0</v>
      </c>
      <c r="L88" s="238">
        <v>21</v>
      </c>
      <c r="M88" s="238">
        <f>G88*(1+L88/100)</f>
        <v>0</v>
      </c>
      <c r="N88" s="236">
        <v>1E-4</v>
      </c>
      <c r="O88" s="236">
        <f>ROUND(E88*N88,2)</f>
        <v>0</v>
      </c>
      <c r="P88" s="236">
        <v>0</v>
      </c>
      <c r="Q88" s="236">
        <f>ROUND(E88*P88,2)</f>
        <v>0</v>
      </c>
      <c r="R88" s="238" t="s">
        <v>204</v>
      </c>
      <c r="S88" s="238" t="s">
        <v>128</v>
      </c>
      <c r="T88" s="239" t="s">
        <v>128</v>
      </c>
      <c r="U88" s="222">
        <v>0.27600000000000002</v>
      </c>
      <c r="V88" s="222">
        <f>ROUND(E88*U88,2)</f>
        <v>5.52</v>
      </c>
      <c r="W88" s="222"/>
      <c r="X88" s="222" t="s">
        <v>119</v>
      </c>
      <c r="Y88" s="222" t="s">
        <v>120</v>
      </c>
      <c r="Z88" s="212"/>
      <c r="AA88" s="212"/>
      <c r="AB88" s="212"/>
      <c r="AC88" s="212"/>
      <c r="AD88" s="212"/>
      <c r="AE88" s="212"/>
      <c r="AF88" s="212"/>
      <c r="AG88" s="212" t="s">
        <v>153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2">
      <c r="A89" s="219"/>
      <c r="B89" s="220"/>
      <c r="C89" s="251" t="s">
        <v>208</v>
      </c>
      <c r="D89" s="244"/>
      <c r="E89" s="244"/>
      <c r="F89" s="244"/>
      <c r="G89" s="244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2"/>
      <c r="AA89" s="212"/>
      <c r="AB89" s="212"/>
      <c r="AC89" s="212"/>
      <c r="AD89" s="212"/>
      <c r="AE89" s="212"/>
      <c r="AF89" s="212"/>
      <c r="AG89" s="212" t="s">
        <v>209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2">
      <c r="A90" s="219"/>
      <c r="B90" s="220"/>
      <c r="C90" s="248"/>
      <c r="D90" s="240"/>
      <c r="E90" s="240"/>
      <c r="F90" s="240"/>
      <c r="G90" s="240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22"/>
      <c r="Z90" s="212"/>
      <c r="AA90" s="212"/>
      <c r="AB90" s="212"/>
      <c r="AC90" s="212"/>
      <c r="AD90" s="212"/>
      <c r="AE90" s="212"/>
      <c r="AF90" s="212"/>
      <c r="AG90" s="212" t="s">
        <v>124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33">
        <v>28</v>
      </c>
      <c r="B91" s="234" t="s">
        <v>210</v>
      </c>
      <c r="C91" s="246" t="s">
        <v>211</v>
      </c>
      <c r="D91" s="235" t="s">
        <v>207</v>
      </c>
      <c r="E91" s="236">
        <v>10</v>
      </c>
      <c r="F91" s="237"/>
      <c r="G91" s="238">
        <f>ROUND(E91*F91,2)</f>
        <v>0</v>
      </c>
      <c r="H91" s="237"/>
      <c r="I91" s="238">
        <f>ROUND(E91*H91,2)</f>
        <v>0</v>
      </c>
      <c r="J91" s="237"/>
      <c r="K91" s="238">
        <f>ROUND(E91*J91,2)</f>
        <v>0</v>
      </c>
      <c r="L91" s="238">
        <v>21</v>
      </c>
      <c r="M91" s="238">
        <f>G91*(1+L91/100)</f>
        <v>0</v>
      </c>
      <c r="N91" s="236">
        <v>1E-4</v>
      </c>
      <c r="O91" s="236">
        <f>ROUND(E91*N91,2)</f>
        <v>0</v>
      </c>
      <c r="P91" s="236">
        <v>0</v>
      </c>
      <c r="Q91" s="236">
        <f>ROUND(E91*P91,2)</f>
        <v>0</v>
      </c>
      <c r="R91" s="238" t="s">
        <v>204</v>
      </c>
      <c r="S91" s="238" t="s">
        <v>128</v>
      </c>
      <c r="T91" s="239" t="s">
        <v>128</v>
      </c>
      <c r="U91" s="222">
        <v>0.27139999999999997</v>
      </c>
      <c r="V91" s="222">
        <f>ROUND(E91*U91,2)</f>
        <v>2.71</v>
      </c>
      <c r="W91" s="222"/>
      <c r="X91" s="222" t="s">
        <v>119</v>
      </c>
      <c r="Y91" s="222" t="s">
        <v>120</v>
      </c>
      <c r="Z91" s="212"/>
      <c r="AA91" s="212"/>
      <c r="AB91" s="212"/>
      <c r="AC91" s="212"/>
      <c r="AD91" s="212"/>
      <c r="AE91" s="212"/>
      <c r="AF91" s="212"/>
      <c r="AG91" s="212" t="s">
        <v>153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2" x14ac:dyDescent="0.2">
      <c r="A92" s="219"/>
      <c r="B92" s="220"/>
      <c r="C92" s="251" t="s">
        <v>212</v>
      </c>
      <c r="D92" s="244"/>
      <c r="E92" s="244"/>
      <c r="F92" s="244"/>
      <c r="G92" s="244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22"/>
      <c r="Z92" s="212"/>
      <c r="AA92" s="212"/>
      <c r="AB92" s="212"/>
      <c r="AC92" s="212"/>
      <c r="AD92" s="212"/>
      <c r="AE92" s="212"/>
      <c r="AF92" s="212"/>
      <c r="AG92" s="212" t="s">
        <v>209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48"/>
      <c r="D93" s="240"/>
      <c r="E93" s="240"/>
      <c r="F93" s="240"/>
      <c r="G93" s="240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124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33">
        <v>29</v>
      </c>
      <c r="B94" s="234" t="s">
        <v>213</v>
      </c>
      <c r="C94" s="246" t="s">
        <v>214</v>
      </c>
      <c r="D94" s="235" t="s">
        <v>207</v>
      </c>
      <c r="E94" s="236">
        <v>60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21</v>
      </c>
      <c r="M94" s="238">
        <f>G94*(1+L94/100)</f>
        <v>0</v>
      </c>
      <c r="N94" s="236">
        <v>3.0000000000000001E-5</v>
      </c>
      <c r="O94" s="236">
        <f>ROUND(E94*N94,2)</f>
        <v>0</v>
      </c>
      <c r="P94" s="236">
        <v>0</v>
      </c>
      <c r="Q94" s="236">
        <f>ROUND(E94*P94,2)</f>
        <v>0</v>
      </c>
      <c r="R94" s="238" t="s">
        <v>204</v>
      </c>
      <c r="S94" s="238" t="s">
        <v>128</v>
      </c>
      <c r="T94" s="239" t="s">
        <v>128</v>
      </c>
      <c r="U94" s="222">
        <v>0.06</v>
      </c>
      <c r="V94" s="222">
        <f>ROUND(E94*U94,2)</f>
        <v>3.6</v>
      </c>
      <c r="W94" s="222"/>
      <c r="X94" s="222" t="s">
        <v>119</v>
      </c>
      <c r="Y94" s="222" t="s">
        <v>120</v>
      </c>
      <c r="Z94" s="212"/>
      <c r="AA94" s="212"/>
      <c r="AB94" s="212"/>
      <c r="AC94" s="212"/>
      <c r="AD94" s="212"/>
      <c r="AE94" s="212"/>
      <c r="AF94" s="212"/>
      <c r="AG94" s="212" t="s">
        <v>153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2" x14ac:dyDescent="0.2">
      <c r="A95" s="219"/>
      <c r="B95" s="220"/>
      <c r="C95" s="251" t="s">
        <v>208</v>
      </c>
      <c r="D95" s="244"/>
      <c r="E95" s="244"/>
      <c r="F95" s="244"/>
      <c r="G95" s="244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22"/>
      <c r="Z95" s="212"/>
      <c r="AA95" s="212"/>
      <c r="AB95" s="212"/>
      <c r="AC95" s="212"/>
      <c r="AD95" s="212"/>
      <c r="AE95" s="212"/>
      <c r="AF95" s="212"/>
      <c r="AG95" s="212" t="s">
        <v>209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">
      <c r="A96" s="219"/>
      <c r="B96" s="220"/>
      <c r="C96" s="248"/>
      <c r="D96" s="240"/>
      <c r="E96" s="240"/>
      <c r="F96" s="240"/>
      <c r="G96" s="240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2"/>
      <c r="AA96" s="212"/>
      <c r="AB96" s="212"/>
      <c r="AC96" s="212"/>
      <c r="AD96" s="212"/>
      <c r="AE96" s="212"/>
      <c r="AF96" s="212"/>
      <c r="AG96" s="212" t="s">
        <v>124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33">
        <v>30</v>
      </c>
      <c r="B97" s="234" t="s">
        <v>215</v>
      </c>
      <c r="C97" s="246" t="s">
        <v>216</v>
      </c>
      <c r="D97" s="235" t="s">
        <v>116</v>
      </c>
      <c r="E97" s="236">
        <v>120</v>
      </c>
      <c r="F97" s="237"/>
      <c r="G97" s="238">
        <f>ROUND(E97*F97,2)</f>
        <v>0</v>
      </c>
      <c r="H97" s="237"/>
      <c r="I97" s="238">
        <f>ROUND(E97*H97,2)</f>
        <v>0</v>
      </c>
      <c r="J97" s="237"/>
      <c r="K97" s="238">
        <f>ROUND(E97*J97,2)</f>
        <v>0</v>
      </c>
      <c r="L97" s="238">
        <v>21</v>
      </c>
      <c r="M97" s="238">
        <f>G97*(1+L97/100)</f>
        <v>0</v>
      </c>
      <c r="N97" s="236">
        <v>0</v>
      </c>
      <c r="O97" s="236">
        <f>ROUND(E97*N97,2)</f>
        <v>0</v>
      </c>
      <c r="P97" s="236">
        <v>2.8500000000000001E-3</v>
      </c>
      <c r="Q97" s="236">
        <f>ROUND(E97*P97,2)</f>
        <v>0.34</v>
      </c>
      <c r="R97" s="238" t="s">
        <v>204</v>
      </c>
      <c r="S97" s="238" t="s">
        <v>128</v>
      </c>
      <c r="T97" s="239" t="s">
        <v>128</v>
      </c>
      <c r="U97" s="222">
        <v>6.9000000000000006E-2</v>
      </c>
      <c r="V97" s="222">
        <f>ROUND(E97*U97,2)</f>
        <v>8.2799999999999994</v>
      </c>
      <c r="W97" s="222"/>
      <c r="X97" s="222" t="s">
        <v>119</v>
      </c>
      <c r="Y97" s="222" t="s">
        <v>120</v>
      </c>
      <c r="Z97" s="212"/>
      <c r="AA97" s="212"/>
      <c r="AB97" s="212"/>
      <c r="AC97" s="212"/>
      <c r="AD97" s="212"/>
      <c r="AE97" s="212"/>
      <c r="AF97" s="212"/>
      <c r="AG97" s="212" t="s">
        <v>121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">
      <c r="A98" s="219"/>
      <c r="B98" s="220"/>
      <c r="C98" s="247" t="s">
        <v>217</v>
      </c>
      <c r="D98" s="223"/>
      <c r="E98" s="224">
        <v>120</v>
      </c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123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2" x14ac:dyDescent="0.2">
      <c r="A99" s="219"/>
      <c r="B99" s="220"/>
      <c r="C99" s="248"/>
      <c r="D99" s="240"/>
      <c r="E99" s="240"/>
      <c r="F99" s="240"/>
      <c r="G99" s="240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22"/>
      <c r="Z99" s="212"/>
      <c r="AA99" s="212"/>
      <c r="AB99" s="212"/>
      <c r="AC99" s="212"/>
      <c r="AD99" s="212"/>
      <c r="AE99" s="212"/>
      <c r="AF99" s="212"/>
      <c r="AG99" s="212" t="s">
        <v>124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33">
        <v>31</v>
      </c>
      <c r="B100" s="234" t="s">
        <v>218</v>
      </c>
      <c r="C100" s="246" t="s">
        <v>219</v>
      </c>
      <c r="D100" s="235" t="s">
        <v>220</v>
      </c>
      <c r="E100" s="236">
        <v>30</v>
      </c>
      <c r="F100" s="237"/>
      <c r="G100" s="238">
        <f>ROUND(E100*F100,2)</f>
        <v>0</v>
      </c>
      <c r="H100" s="237"/>
      <c r="I100" s="238">
        <f>ROUND(E100*H100,2)</f>
        <v>0</v>
      </c>
      <c r="J100" s="237"/>
      <c r="K100" s="238">
        <f>ROUND(E100*J100,2)</f>
        <v>0</v>
      </c>
      <c r="L100" s="238">
        <v>21</v>
      </c>
      <c r="M100" s="238">
        <f>G100*(1+L100/100)</f>
        <v>0</v>
      </c>
      <c r="N100" s="236">
        <v>0</v>
      </c>
      <c r="O100" s="236">
        <f>ROUND(E100*N100,2)</f>
        <v>0</v>
      </c>
      <c r="P100" s="236">
        <v>0</v>
      </c>
      <c r="Q100" s="236">
        <f>ROUND(E100*P100,2)</f>
        <v>0</v>
      </c>
      <c r="R100" s="238"/>
      <c r="S100" s="238" t="s">
        <v>117</v>
      </c>
      <c r="T100" s="239" t="s">
        <v>118</v>
      </c>
      <c r="U100" s="222">
        <v>0</v>
      </c>
      <c r="V100" s="222">
        <f>ROUND(E100*U100,2)</f>
        <v>0</v>
      </c>
      <c r="W100" s="222"/>
      <c r="X100" s="222" t="s">
        <v>119</v>
      </c>
      <c r="Y100" s="222" t="s">
        <v>120</v>
      </c>
      <c r="Z100" s="212"/>
      <c r="AA100" s="212"/>
      <c r="AB100" s="212"/>
      <c r="AC100" s="212"/>
      <c r="AD100" s="212"/>
      <c r="AE100" s="212"/>
      <c r="AF100" s="212"/>
      <c r="AG100" s="212" t="s">
        <v>153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2">
      <c r="A101" s="219"/>
      <c r="B101" s="220"/>
      <c r="C101" s="250"/>
      <c r="D101" s="243"/>
      <c r="E101" s="243"/>
      <c r="F101" s="243"/>
      <c r="G101" s="243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124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33">
        <v>32</v>
      </c>
      <c r="B102" s="234" t="s">
        <v>221</v>
      </c>
      <c r="C102" s="246" t="s">
        <v>222</v>
      </c>
      <c r="D102" s="235" t="s">
        <v>116</v>
      </c>
      <c r="E102" s="236">
        <v>20</v>
      </c>
      <c r="F102" s="237"/>
      <c r="G102" s="238">
        <f>ROUND(E102*F102,2)</f>
        <v>0</v>
      </c>
      <c r="H102" s="237"/>
      <c r="I102" s="238">
        <f>ROUND(E102*H102,2)</f>
        <v>0</v>
      </c>
      <c r="J102" s="237"/>
      <c r="K102" s="238">
        <f>ROUND(E102*J102,2)</f>
        <v>0</v>
      </c>
      <c r="L102" s="238">
        <v>21</v>
      </c>
      <c r="M102" s="238">
        <f>G102*(1+L102/100)</f>
        <v>0</v>
      </c>
      <c r="N102" s="236">
        <v>6.5700000000000003E-3</v>
      </c>
      <c r="O102" s="236">
        <f>ROUND(E102*N102,2)</f>
        <v>0.13</v>
      </c>
      <c r="P102" s="236">
        <v>0</v>
      </c>
      <c r="Q102" s="236">
        <f>ROUND(E102*P102,2)</f>
        <v>0</v>
      </c>
      <c r="R102" s="238"/>
      <c r="S102" s="238" t="s">
        <v>117</v>
      </c>
      <c r="T102" s="239" t="s">
        <v>128</v>
      </c>
      <c r="U102" s="222">
        <v>0.90244999999999997</v>
      </c>
      <c r="V102" s="222">
        <f>ROUND(E102*U102,2)</f>
        <v>18.05</v>
      </c>
      <c r="W102" s="222"/>
      <c r="X102" s="222" t="s">
        <v>119</v>
      </c>
      <c r="Y102" s="222" t="s">
        <v>120</v>
      </c>
      <c r="Z102" s="212"/>
      <c r="AA102" s="212"/>
      <c r="AB102" s="212"/>
      <c r="AC102" s="212"/>
      <c r="AD102" s="212"/>
      <c r="AE102" s="212"/>
      <c r="AF102" s="212"/>
      <c r="AG102" s="212" t="s">
        <v>153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2" x14ac:dyDescent="0.2">
      <c r="A103" s="219"/>
      <c r="B103" s="220"/>
      <c r="C103" s="251" t="s">
        <v>223</v>
      </c>
      <c r="D103" s="244"/>
      <c r="E103" s="244"/>
      <c r="F103" s="244"/>
      <c r="G103" s="244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22"/>
      <c r="Z103" s="212"/>
      <c r="AA103" s="212"/>
      <c r="AB103" s="212"/>
      <c r="AC103" s="212"/>
      <c r="AD103" s="212"/>
      <c r="AE103" s="212"/>
      <c r="AF103" s="212"/>
      <c r="AG103" s="212" t="s">
        <v>209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">
      <c r="A104" s="219"/>
      <c r="B104" s="220"/>
      <c r="C104" s="248"/>
      <c r="D104" s="240"/>
      <c r="E104" s="240"/>
      <c r="F104" s="240"/>
      <c r="G104" s="240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124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33">
        <v>33</v>
      </c>
      <c r="B105" s="234" t="s">
        <v>224</v>
      </c>
      <c r="C105" s="246" t="s">
        <v>225</v>
      </c>
      <c r="D105" s="235" t="s">
        <v>198</v>
      </c>
      <c r="E105" s="236">
        <v>0.14460000000000001</v>
      </c>
      <c r="F105" s="237"/>
      <c r="G105" s="238">
        <f>ROUND(E105*F105,2)</f>
        <v>0</v>
      </c>
      <c r="H105" s="237"/>
      <c r="I105" s="238">
        <f>ROUND(E105*H105,2)</f>
        <v>0</v>
      </c>
      <c r="J105" s="237"/>
      <c r="K105" s="238">
        <f>ROUND(E105*J105,2)</f>
        <v>0</v>
      </c>
      <c r="L105" s="238">
        <v>21</v>
      </c>
      <c r="M105" s="238">
        <f>G105*(1+L105/100)</f>
        <v>0</v>
      </c>
      <c r="N105" s="236">
        <v>0</v>
      </c>
      <c r="O105" s="236">
        <f>ROUND(E105*N105,2)</f>
        <v>0</v>
      </c>
      <c r="P105" s="236">
        <v>0</v>
      </c>
      <c r="Q105" s="236">
        <f>ROUND(E105*P105,2)</f>
        <v>0</v>
      </c>
      <c r="R105" s="238" t="s">
        <v>204</v>
      </c>
      <c r="S105" s="238" t="s">
        <v>128</v>
      </c>
      <c r="T105" s="239" t="s">
        <v>128</v>
      </c>
      <c r="U105" s="222">
        <v>4.82</v>
      </c>
      <c r="V105" s="222">
        <f>ROUND(E105*U105,2)</f>
        <v>0.7</v>
      </c>
      <c r="W105" s="222"/>
      <c r="X105" s="222" t="s">
        <v>199</v>
      </c>
      <c r="Y105" s="222" t="s">
        <v>120</v>
      </c>
      <c r="Z105" s="212"/>
      <c r="AA105" s="212"/>
      <c r="AB105" s="212"/>
      <c r="AC105" s="212"/>
      <c r="AD105" s="212"/>
      <c r="AE105" s="212"/>
      <c r="AF105" s="212"/>
      <c r="AG105" s="212" t="s">
        <v>226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2" x14ac:dyDescent="0.2">
      <c r="A106" s="219"/>
      <c r="B106" s="220"/>
      <c r="C106" s="249" t="s">
        <v>227</v>
      </c>
      <c r="D106" s="241"/>
      <c r="E106" s="241"/>
      <c r="F106" s="241"/>
      <c r="G106" s="241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22"/>
      <c r="Z106" s="212"/>
      <c r="AA106" s="212"/>
      <c r="AB106" s="212"/>
      <c r="AC106" s="212"/>
      <c r="AD106" s="212"/>
      <c r="AE106" s="212"/>
      <c r="AF106" s="212"/>
      <c r="AG106" s="212" t="s">
        <v>135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2" x14ac:dyDescent="0.2">
      <c r="A107" s="219"/>
      <c r="B107" s="220"/>
      <c r="C107" s="248"/>
      <c r="D107" s="240"/>
      <c r="E107" s="240"/>
      <c r="F107" s="240"/>
      <c r="G107" s="240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22"/>
      <c r="Z107" s="212"/>
      <c r="AA107" s="212"/>
      <c r="AB107" s="212"/>
      <c r="AC107" s="212"/>
      <c r="AD107" s="212"/>
      <c r="AE107" s="212"/>
      <c r="AF107" s="212"/>
      <c r="AG107" s="212" t="s">
        <v>124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x14ac:dyDescent="0.2">
      <c r="A108" s="226" t="s">
        <v>112</v>
      </c>
      <c r="B108" s="227" t="s">
        <v>76</v>
      </c>
      <c r="C108" s="245" t="s">
        <v>77</v>
      </c>
      <c r="D108" s="228"/>
      <c r="E108" s="229"/>
      <c r="F108" s="230"/>
      <c r="G108" s="230">
        <f>SUMIF(AG109:AG110,"&lt;&gt;NOR",G109:G110)</f>
        <v>0</v>
      </c>
      <c r="H108" s="230"/>
      <c r="I108" s="230">
        <f>SUM(I109:I110)</f>
        <v>0</v>
      </c>
      <c r="J108" s="230"/>
      <c r="K108" s="230">
        <f>SUM(K109:K110)</f>
        <v>0</v>
      </c>
      <c r="L108" s="230"/>
      <c r="M108" s="230">
        <f>SUM(M109:M110)</f>
        <v>0</v>
      </c>
      <c r="N108" s="229"/>
      <c r="O108" s="229">
        <f>SUM(O109:O110)</f>
        <v>0.01</v>
      </c>
      <c r="P108" s="229"/>
      <c r="Q108" s="229">
        <f>SUM(Q109:Q110)</f>
        <v>0</v>
      </c>
      <c r="R108" s="230"/>
      <c r="S108" s="230"/>
      <c r="T108" s="231"/>
      <c r="U108" s="225"/>
      <c r="V108" s="225">
        <f>SUM(V109:V110)</f>
        <v>67.290000000000006</v>
      </c>
      <c r="W108" s="225"/>
      <c r="X108" s="225"/>
      <c r="Y108" s="225"/>
      <c r="AG108" t="s">
        <v>113</v>
      </c>
    </row>
    <row r="109" spans="1:60" outlineLevel="1" x14ac:dyDescent="0.2">
      <c r="A109" s="233">
        <v>34</v>
      </c>
      <c r="B109" s="234" t="s">
        <v>228</v>
      </c>
      <c r="C109" s="246" t="s">
        <v>229</v>
      </c>
      <c r="D109" s="235" t="s">
        <v>132</v>
      </c>
      <c r="E109" s="236">
        <v>989.60400000000004</v>
      </c>
      <c r="F109" s="237"/>
      <c r="G109" s="238">
        <f>ROUND(E109*F109,2)</f>
        <v>0</v>
      </c>
      <c r="H109" s="237"/>
      <c r="I109" s="238">
        <f>ROUND(E109*H109,2)</f>
        <v>0</v>
      </c>
      <c r="J109" s="237"/>
      <c r="K109" s="238">
        <f>ROUND(E109*J109,2)</f>
        <v>0</v>
      </c>
      <c r="L109" s="238">
        <v>21</v>
      </c>
      <c r="M109" s="238">
        <f>G109*(1+L109/100)</f>
        <v>0</v>
      </c>
      <c r="N109" s="236">
        <v>1.0000000000000001E-5</v>
      </c>
      <c r="O109" s="236">
        <f>ROUND(E109*N109,2)</f>
        <v>0.01</v>
      </c>
      <c r="P109" s="236">
        <v>0</v>
      </c>
      <c r="Q109" s="236">
        <f>ROUND(E109*P109,2)</f>
        <v>0</v>
      </c>
      <c r="R109" s="238" t="s">
        <v>230</v>
      </c>
      <c r="S109" s="238" t="s">
        <v>128</v>
      </c>
      <c r="T109" s="239" t="s">
        <v>128</v>
      </c>
      <c r="U109" s="222">
        <v>6.8000000000000005E-2</v>
      </c>
      <c r="V109" s="222">
        <f>ROUND(E109*U109,2)</f>
        <v>67.290000000000006</v>
      </c>
      <c r="W109" s="222"/>
      <c r="X109" s="222" t="s">
        <v>119</v>
      </c>
      <c r="Y109" s="222" t="s">
        <v>120</v>
      </c>
      <c r="Z109" s="212"/>
      <c r="AA109" s="212"/>
      <c r="AB109" s="212"/>
      <c r="AC109" s="212"/>
      <c r="AD109" s="212"/>
      <c r="AE109" s="212"/>
      <c r="AF109" s="212"/>
      <c r="AG109" s="212" t="s">
        <v>121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2" x14ac:dyDescent="0.2">
      <c r="A110" s="219"/>
      <c r="B110" s="220"/>
      <c r="C110" s="250"/>
      <c r="D110" s="243"/>
      <c r="E110" s="243"/>
      <c r="F110" s="243"/>
      <c r="G110" s="243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22"/>
      <c r="Z110" s="212"/>
      <c r="AA110" s="212"/>
      <c r="AB110" s="212"/>
      <c r="AC110" s="212"/>
      <c r="AD110" s="212"/>
      <c r="AE110" s="212"/>
      <c r="AF110" s="212"/>
      <c r="AG110" s="212" t="s">
        <v>124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x14ac:dyDescent="0.2">
      <c r="A111" s="226" t="s">
        <v>112</v>
      </c>
      <c r="B111" s="227" t="s">
        <v>78</v>
      </c>
      <c r="C111" s="245" t="s">
        <v>79</v>
      </c>
      <c r="D111" s="228"/>
      <c r="E111" s="229"/>
      <c r="F111" s="230"/>
      <c r="G111" s="230">
        <f>SUMIF(AG112:AG119,"&lt;&gt;NOR",G112:G119)</f>
        <v>0</v>
      </c>
      <c r="H111" s="230"/>
      <c r="I111" s="230">
        <f>SUM(I112:I119)</f>
        <v>0</v>
      </c>
      <c r="J111" s="230"/>
      <c r="K111" s="230">
        <f>SUM(K112:K119)</f>
        <v>0</v>
      </c>
      <c r="L111" s="230"/>
      <c r="M111" s="230">
        <f>SUM(M112:M119)</f>
        <v>0</v>
      </c>
      <c r="N111" s="229"/>
      <c r="O111" s="229">
        <f>SUM(O112:O119)</f>
        <v>0</v>
      </c>
      <c r="P111" s="229"/>
      <c r="Q111" s="229">
        <f>SUM(Q112:Q119)</f>
        <v>0</v>
      </c>
      <c r="R111" s="230"/>
      <c r="S111" s="230"/>
      <c r="T111" s="231"/>
      <c r="U111" s="225"/>
      <c r="V111" s="225">
        <f>SUM(V112:V119)</f>
        <v>11.25</v>
      </c>
      <c r="W111" s="225"/>
      <c r="X111" s="225"/>
      <c r="Y111" s="225"/>
      <c r="AG111" t="s">
        <v>113</v>
      </c>
    </row>
    <row r="112" spans="1:60" outlineLevel="1" x14ac:dyDescent="0.2">
      <c r="A112" s="233">
        <v>35</v>
      </c>
      <c r="B112" s="234" t="s">
        <v>231</v>
      </c>
      <c r="C112" s="246" t="s">
        <v>232</v>
      </c>
      <c r="D112" s="235" t="s">
        <v>116</v>
      </c>
      <c r="E112" s="236">
        <v>44</v>
      </c>
      <c r="F112" s="237"/>
      <c r="G112" s="238">
        <f>ROUND(E112*F112,2)</f>
        <v>0</v>
      </c>
      <c r="H112" s="237"/>
      <c r="I112" s="238">
        <f>ROUND(E112*H112,2)</f>
        <v>0</v>
      </c>
      <c r="J112" s="237"/>
      <c r="K112" s="238">
        <f>ROUND(E112*J112,2)</f>
        <v>0</v>
      </c>
      <c r="L112" s="238">
        <v>21</v>
      </c>
      <c r="M112" s="238">
        <f>G112*(1+L112/100)</f>
        <v>0</v>
      </c>
      <c r="N112" s="236">
        <v>0</v>
      </c>
      <c r="O112" s="236">
        <f>ROUND(E112*N112,2)</f>
        <v>0</v>
      </c>
      <c r="P112" s="236">
        <v>0</v>
      </c>
      <c r="Q112" s="236">
        <f>ROUND(E112*P112,2)</f>
        <v>0</v>
      </c>
      <c r="R112" s="238" t="s">
        <v>78</v>
      </c>
      <c r="S112" s="238" t="s">
        <v>128</v>
      </c>
      <c r="T112" s="239" t="s">
        <v>128</v>
      </c>
      <c r="U112" s="222">
        <v>8.7999999999999995E-2</v>
      </c>
      <c r="V112" s="222">
        <f>ROUND(E112*U112,2)</f>
        <v>3.87</v>
      </c>
      <c r="W112" s="222"/>
      <c r="X112" s="222" t="s">
        <v>119</v>
      </c>
      <c r="Y112" s="222" t="s">
        <v>120</v>
      </c>
      <c r="Z112" s="212"/>
      <c r="AA112" s="212"/>
      <c r="AB112" s="212"/>
      <c r="AC112" s="212"/>
      <c r="AD112" s="212"/>
      <c r="AE112" s="212"/>
      <c r="AF112" s="212"/>
      <c r="AG112" s="212" t="s">
        <v>153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2" x14ac:dyDescent="0.2">
      <c r="A113" s="219"/>
      <c r="B113" s="220"/>
      <c r="C113" s="250"/>
      <c r="D113" s="243"/>
      <c r="E113" s="243"/>
      <c r="F113" s="243"/>
      <c r="G113" s="243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22"/>
      <c r="Z113" s="212"/>
      <c r="AA113" s="212"/>
      <c r="AB113" s="212"/>
      <c r="AC113" s="212"/>
      <c r="AD113" s="212"/>
      <c r="AE113" s="212"/>
      <c r="AF113" s="212"/>
      <c r="AG113" s="212" t="s">
        <v>124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33">
        <v>36</v>
      </c>
      <c r="B114" s="234" t="s">
        <v>233</v>
      </c>
      <c r="C114" s="246" t="s">
        <v>234</v>
      </c>
      <c r="D114" s="235" t="s">
        <v>207</v>
      </c>
      <c r="E114" s="236">
        <v>8</v>
      </c>
      <c r="F114" s="237"/>
      <c r="G114" s="238">
        <f>ROUND(E114*F114,2)</f>
        <v>0</v>
      </c>
      <c r="H114" s="237"/>
      <c r="I114" s="238">
        <f>ROUND(E114*H114,2)</f>
        <v>0</v>
      </c>
      <c r="J114" s="237"/>
      <c r="K114" s="238">
        <f>ROUND(E114*J114,2)</f>
        <v>0</v>
      </c>
      <c r="L114" s="238">
        <v>21</v>
      </c>
      <c r="M114" s="238">
        <f>G114*(1+L114/100)</f>
        <v>0</v>
      </c>
      <c r="N114" s="236">
        <v>0</v>
      </c>
      <c r="O114" s="236">
        <f>ROUND(E114*N114,2)</f>
        <v>0</v>
      </c>
      <c r="P114" s="236">
        <v>0</v>
      </c>
      <c r="Q114" s="236">
        <f>ROUND(E114*P114,2)</f>
        <v>0</v>
      </c>
      <c r="R114" s="238" t="s">
        <v>78</v>
      </c>
      <c r="S114" s="238" t="s">
        <v>128</v>
      </c>
      <c r="T114" s="239" t="s">
        <v>128</v>
      </c>
      <c r="U114" s="222">
        <v>0.10267</v>
      </c>
      <c r="V114" s="222">
        <f>ROUND(E114*U114,2)</f>
        <v>0.82</v>
      </c>
      <c r="W114" s="222"/>
      <c r="X114" s="222" t="s">
        <v>119</v>
      </c>
      <c r="Y114" s="222" t="s">
        <v>120</v>
      </c>
      <c r="Z114" s="212"/>
      <c r="AA114" s="212"/>
      <c r="AB114" s="212"/>
      <c r="AC114" s="212"/>
      <c r="AD114" s="212"/>
      <c r="AE114" s="212"/>
      <c r="AF114" s="212"/>
      <c r="AG114" s="212" t="s">
        <v>153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">
      <c r="A115" s="219"/>
      <c r="B115" s="220"/>
      <c r="C115" s="250"/>
      <c r="D115" s="243"/>
      <c r="E115" s="243"/>
      <c r="F115" s="243"/>
      <c r="G115" s="243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2"/>
      <c r="AA115" s="212"/>
      <c r="AB115" s="212"/>
      <c r="AC115" s="212"/>
      <c r="AD115" s="212"/>
      <c r="AE115" s="212"/>
      <c r="AF115" s="212"/>
      <c r="AG115" s="212" t="s">
        <v>124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2.5" outlineLevel="1" x14ac:dyDescent="0.2">
      <c r="A116" s="233">
        <v>37</v>
      </c>
      <c r="B116" s="234" t="s">
        <v>235</v>
      </c>
      <c r="C116" s="246" t="s">
        <v>236</v>
      </c>
      <c r="D116" s="235" t="s">
        <v>207</v>
      </c>
      <c r="E116" s="236">
        <v>4</v>
      </c>
      <c r="F116" s="237"/>
      <c r="G116" s="238">
        <f>ROUND(E116*F116,2)</f>
        <v>0</v>
      </c>
      <c r="H116" s="237"/>
      <c r="I116" s="238">
        <f>ROUND(E116*H116,2)</f>
        <v>0</v>
      </c>
      <c r="J116" s="237"/>
      <c r="K116" s="238">
        <f>ROUND(E116*J116,2)</f>
        <v>0</v>
      </c>
      <c r="L116" s="238">
        <v>21</v>
      </c>
      <c r="M116" s="238">
        <f>G116*(1+L116/100)</f>
        <v>0</v>
      </c>
      <c r="N116" s="236">
        <v>0</v>
      </c>
      <c r="O116" s="236">
        <f>ROUND(E116*N116,2)</f>
        <v>0</v>
      </c>
      <c r="P116" s="236">
        <v>0</v>
      </c>
      <c r="Q116" s="236">
        <f>ROUND(E116*P116,2)</f>
        <v>0</v>
      </c>
      <c r="R116" s="238" t="s">
        <v>78</v>
      </c>
      <c r="S116" s="238" t="s">
        <v>128</v>
      </c>
      <c r="T116" s="239" t="s">
        <v>128</v>
      </c>
      <c r="U116" s="222">
        <v>0.38933000000000001</v>
      </c>
      <c r="V116" s="222">
        <f>ROUND(E116*U116,2)</f>
        <v>1.56</v>
      </c>
      <c r="W116" s="222"/>
      <c r="X116" s="222" t="s">
        <v>119</v>
      </c>
      <c r="Y116" s="222" t="s">
        <v>120</v>
      </c>
      <c r="Z116" s="212"/>
      <c r="AA116" s="212"/>
      <c r="AB116" s="212"/>
      <c r="AC116" s="212"/>
      <c r="AD116" s="212"/>
      <c r="AE116" s="212"/>
      <c r="AF116" s="212"/>
      <c r="AG116" s="212" t="s">
        <v>153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2" x14ac:dyDescent="0.2">
      <c r="A117" s="219"/>
      <c r="B117" s="220"/>
      <c r="C117" s="250"/>
      <c r="D117" s="243"/>
      <c r="E117" s="243"/>
      <c r="F117" s="243"/>
      <c r="G117" s="243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22"/>
      <c r="Z117" s="212"/>
      <c r="AA117" s="212"/>
      <c r="AB117" s="212"/>
      <c r="AC117" s="212"/>
      <c r="AD117" s="212"/>
      <c r="AE117" s="212"/>
      <c r="AF117" s="212"/>
      <c r="AG117" s="212" t="s">
        <v>124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33">
        <v>38</v>
      </c>
      <c r="B118" s="234" t="s">
        <v>237</v>
      </c>
      <c r="C118" s="246" t="s">
        <v>238</v>
      </c>
      <c r="D118" s="235" t="s">
        <v>163</v>
      </c>
      <c r="E118" s="236">
        <v>5</v>
      </c>
      <c r="F118" s="237"/>
      <c r="G118" s="238">
        <f>ROUND(E118*F118,2)</f>
        <v>0</v>
      </c>
      <c r="H118" s="237"/>
      <c r="I118" s="238">
        <f>ROUND(E118*H118,2)</f>
        <v>0</v>
      </c>
      <c r="J118" s="237"/>
      <c r="K118" s="238">
        <f>ROUND(E118*J118,2)</f>
        <v>0</v>
      </c>
      <c r="L118" s="238">
        <v>21</v>
      </c>
      <c r="M118" s="238">
        <f>G118*(1+L118/100)</f>
        <v>0</v>
      </c>
      <c r="N118" s="236">
        <v>0</v>
      </c>
      <c r="O118" s="236">
        <f>ROUND(E118*N118,2)</f>
        <v>0</v>
      </c>
      <c r="P118" s="236">
        <v>0</v>
      </c>
      <c r="Q118" s="236">
        <f>ROUND(E118*P118,2)</f>
        <v>0</v>
      </c>
      <c r="R118" s="238"/>
      <c r="S118" s="238" t="s">
        <v>128</v>
      </c>
      <c r="T118" s="239" t="s">
        <v>128</v>
      </c>
      <c r="U118" s="222">
        <v>1</v>
      </c>
      <c r="V118" s="222">
        <f>ROUND(E118*U118,2)</f>
        <v>5</v>
      </c>
      <c r="W118" s="222"/>
      <c r="X118" s="222" t="s">
        <v>119</v>
      </c>
      <c r="Y118" s="222" t="s">
        <v>120</v>
      </c>
      <c r="Z118" s="212"/>
      <c r="AA118" s="212"/>
      <c r="AB118" s="212"/>
      <c r="AC118" s="212"/>
      <c r="AD118" s="212"/>
      <c r="AE118" s="212"/>
      <c r="AF118" s="212"/>
      <c r="AG118" s="212" t="s">
        <v>153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2">
      <c r="A119" s="219"/>
      <c r="B119" s="220"/>
      <c r="C119" s="250"/>
      <c r="D119" s="243"/>
      <c r="E119" s="243"/>
      <c r="F119" s="243"/>
      <c r="G119" s="243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22"/>
      <c r="Z119" s="212"/>
      <c r="AA119" s="212"/>
      <c r="AB119" s="212"/>
      <c r="AC119" s="212"/>
      <c r="AD119" s="212"/>
      <c r="AE119" s="212"/>
      <c r="AF119" s="212"/>
      <c r="AG119" s="212" t="s">
        <v>124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x14ac:dyDescent="0.2">
      <c r="A120" s="226" t="s">
        <v>112</v>
      </c>
      <c r="B120" s="227" t="s">
        <v>80</v>
      </c>
      <c r="C120" s="245" t="s">
        <v>81</v>
      </c>
      <c r="D120" s="228"/>
      <c r="E120" s="229"/>
      <c r="F120" s="230"/>
      <c r="G120" s="230">
        <f>SUMIF(AG121:AG139,"&lt;&gt;NOR",G121:G139)</f>
        <v>0</v>
      </c>
      <c r="H120" s="230"/>
      <c r="I120" s="230">
        <f>SUM(I121:I139)</f>
        <v>0</v>
      </c>
      <c r="J120" s="230"/>
      <c r="K120" s="230">
        <f>SUM(K121:K139)</f>
        <v>0</v>
      </c>
      <c r="L120" s="230"/>
      <c r="M120" s="230">
        <f>SUM(M121:M139)</f>
        <v>0</v>
      </c>
      <c r="N120" s="229"/>
      <c r="O120" s="229">
        <f>SUM(O121:O139)</f>
        <v>0</v>
      </c>
      <c r="P120" s="229"/>
      <c r="Q120" s="229">
        <f>SUM(Q121:Q139)</f>
        <v>0</v>
      </c>
      <c r="R120" s="230"/>
      <c r="S120" s="230"/>
      <c r="T120" s="231"/>
      <c r="U120" s="225"/>
      <c r="V120" s="225">
        <f>SUM(V121:V139)</f>
        <v>37.68</v>
      </c>
      <c r="W120" s="225"/>
      <c r="X120" s="225"/>
      <c r="Y120" s="225"/>
      <c r="AG120" t="s">
        <v>113</v>
      </c>
    </row>
    <row r="121" spans="1:60" outlineLevel="1" x14ac:dyDescent="0.2">
      <c r="A121" s="233">
        <v>39</v>
      </c>
      <c r="B121" s="234" t="s">
        <v>239</v>
      </c>
      <c r="C121" s="246" t="s">
        <v>240</v>
      </c>
      <c r="D121" s="235" t="s">
        <v>198</v>
      </c>
      <c r="E121" s="236">
        <v>7.2692300000000003</v>
      </c>
      <c r="F121" s="237"/>
      <c r="G121" s="238">
        <f>ROUND(E121*F121,2)</f>
        <v>0</v>
      </c>
      <c r="H121" s="237"/>
      <c r="I121" s="238">
        <f>ROUND(E121*H121,2)</f>
        <v>0</v>
      </c>
      <c r="J121" s="237"/>
      <c r="K121" s="238">
        <f>ROUND(E121*J121,2)</f>
        <v>0</v>
      </c>
      <c r="L121" s="238">
        <v>21</v>
      </c>
      <c r="M121" s="238">
        <f>G121*(1+L121/100)</f>
        <v>0</v>
      </c>
      <c r="N121" s="236">
        <v>0</v>
      </c>
      <c r="O121" s="236">
        <f>ROUND(E121*N121,2)</f>
        <v>0</v>
      </c>
      <c r="P121" s="236">
        <v>0</v>
      </c>
      <c r="Q121" s="236">
        <f>ROUND(E121*P121,2)</f>
        <v>0</v>
      </c>
      <c r="R121" s="238" t="s">
        <v>241</v>
      </c>
      <c r="S121" s="238" t="s">
        <v>128</v>
      </c>
      <c r="T121" s="239" t="s">
        <v>128</v>
      </c>
      <c r="U121" s="222">
        <v>0.68799999999999994</v>
      </c>
      <c r="V121" s="222">
        <f>ROUND(E121*U121,2)</f>
        <v>5</v>
      </c>
      <c r="W121" s="222"/>
      <c r="X121" s="222" t="s">
        <v>242</v>
      </c>
      <c r="Y121" s="222" t="s">
        <v>120</v>
      </c>
      <c r="Z121" s="212"/>
      <c r="AA121" s="212"/>
      <c r="AB121" s="212"/>
      <c r="AC121" s="212"/>
      <c r="AD121" s="212"/>
      <c r="AE121" s="212"/>
      <c r="AF121" s="212"/>
      <c r="AG121" s="212" t="s">
        <v>243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">
      <c r="A122" s="219"/>
      <c r="B122" s="220"/>
      <c r="C122" s="249" t="s">
        <v>244</v>
      </c>
      <c r="D122" s="241"/>
      <c r="E122" s="241"/>
      <c r="F122" s="241"/>
      <c r="G122" s="241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22"/>
      <c r="Z122" s="212"/>
      <c r="AA122" s="212"/>
      <c r="AB122" s="212"/>
      <c r="AC122" s="212"/>
      <c r="AD122" s="212"/>
      <c r="AE122" s="212"/>
      <c r="AF122" s="212"/>
      <c r="AG122" s="212" t="s">
        <v>135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2">
      <c r="A123" s="219"/>
      <c r="B123" s="220"/>
      <c r="C123" s="248"/>
      <c r="D123" s="240"/>
      <c r="E123" s="240"/>
      <c r="F123" s="240"/>
      <c r="G123" s="240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22"/>
      <c r="Z123" s="212"/>
      <c r="AA123" s="212"/>
      <c r="AB123" s="212"/>
      <c r="AC123" s="212"/>
      <c r="AD123" s="212"/>
      <c r="AE123" s="212"/>
      <c r="AF123" s="212"/>
      <c r="AG123" s="212" t="s">
        <v>124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22.5" outlineLevel="1" x14ac:dyDescent="0.2">
      <c r="A124" s="233">
        <v>40</v>
      </c>
      <c r="B124" s="234" t="s">
        <v>245</v>
      </c>
      <c r="C124" s="246" t="s">
        <v>246</v>
      </c>
      <c r="D124" s="235" t="s">
        <v>198</v>
      </c>
      <c r="E124" s="236">
        <v>7.2692300000000003</v>
      </c>
      <c r="F124" s="237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21</v>
      </c>
      <c r="M124" s="238">
        <f>G124*(1+L124/100)</f>
        <v>0</v>
      </c>
      <c r="N124" s="236">
        <v>0</v>
      </c>
      <c r="O124" s="236">
        <f>ROUND(E124*N124,2)</f>
        <v>0</v>
      </c>
      <c r="P124" s="236">
        <v>0</v>
      </c>
      <c r="Q124" s="236">
        <f>ROUND(E124*P124,2)</f>
        <v>0</v>
      </c>
      <c r="R124" s="238" t="s">
        <v>195</v>
      </c>
      <c r="S124" s="238" t="s">
        <v>128</v>
      </c>
      <c r="T124" s="239" t="s">
        <v>128</v>
      </c>
      <c r="U124" s="222">
        <v>2.0089999999999999</v>
      </c>
      <c r="V124" s="222">
        <f>ROUND(E124*U124,2)</f>
        <v>14.6</v>
      </c>
      <c r="W124" s="222"/>
      <c r="X124" s="222" t="s">
        <v>242</v>
      </c>
      <c r="Y124" s="222" t="s">
        <v>120</v>
      </c>
      <c r="Z124" s="212"/>
      <c r="AA124" s="212"/>
      <c r="AB124" s="212"/>
      <c r="AC124" s="212"/>
      <c r="AD124" s="212"/>
      <c r="AE124" s="212"/>
      <c r="AF124" s="212"/>
      <c r="AG124" s="212" t="s">
        <v>243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2" x14ac:dyDescent="0.2">
      <c r="A125" s="219"/>
      <c r="B125" s="220"/>
      <c r="C125" s="250"/>
      <c r="D125" s="243"/>
      <c r="E125" s="243"/>
      <c r="F125" s="243"/>
      <c r="G125" s="243"/>
      <c r="H125" s="222"/>
      <c r="I125" s="222"/>
      <c r="J125" s="222"/>
      <c r="K125" s="222"/>
      <c r="L125" s="222"/>
      <c r="M125" s="222"/>
      <c r="N125" s="221"/>
      <c r="O125" s="221"/>
      <c r="P125" s="221"/>
      <c r="Q125" s="221"/>
      <c r="R125" s="222"/>
      <c r="S125" s="222"/>
      <c r="T125" s="222"/>
      <c r="U125" s="222"/>
      <c r="V125" s="222"/>
      <c r="W125" s="222"/>
      <c r="X125" s="222"/>
      <c r="Y125" s="222"/>
      <c r="Z125" s="212"/>
      <c r="AA125" s="212"/>
      <c r="AB125" s="212"/>
      <c r="AC125" s="212"/>
      <c r="AD125" s="212"/>
      <c r="AE125" s="212"/>
      <c r="AF125" s="212"/>
      <c r="AG125" s="212" t="s">
        <v>124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33">
        <v>41</v>
      </c>
      <c r="B126" s="234" t="s">
        <v>247</v>
      </c>
      <c r="C126" s="246" t="s">
        <v>248</v>
      </c>
      <c r="D126" s="235" t="s">
        <v>198</v>
      </c>
      <c r="E126" s="236">
        <v>7.2692300000000003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21</v>
      </c>
      <c r="M126" s="238">
        <f>G126*(1+L126/100)</f>
        <v>0</v>
      </c>
      <c r="N126" s="236">
        <v>0</v>
      </c>
      <c r="O126" s="236">
        <f>ROUND(E126*N126,2)</f>
        <v>0</v>
      </c>
      <c r="P126" s="236">
        <v>0</v>
      </c>
      <c r="Q126" s="236">
        <f>ROUND(E126*P126,2)</f>
        <v>0</v>
      </c>
      <c r="R126" s="238" t="s">
        <v>195</v>
      </c>
      <c r="S126" s="238" t="s">
        <v>128</v>
      </c>
      <c r="T126" s="239" t="s">
        <v>128</v>
      </c>
      <c r="U126" s="222">
        <v>0.49</v>
      </c>
      <c r="V126" s="222">
        <f>ROUND(E126*U126,2)</f>
        <v>3.56</v>
      </c>
      <c r="W126" s="222"/>
      <c r="X126" s="222" t="s">
        <v>242</v>
      </c>
      <c r="Y126" s="222" t="s">
        <v>120</v>
      </c>
      <c r="Z126" s="212"/>
      <c r="AA126" s="212"/>
      <c r="AB126" s="212"/>
      <c r="AC126" s="212"/>
      <c r="AD126" s="212"/>
      <c r="AE126" s="212"/>
      <c r="AF126" s="212"/>
      <c r="AG126" s="212" t="s">
        <v>243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">
      <c r="A127" s="219"/>
      <c r="B127" s="220"/>
      <c r="C127" s="251" t="s">
        <v>249</v>
      </c>
      <c r="D127" s="244"/>
      <c r="E127" s="244"/>
      <c r="F127" s="244"/>
      <c r="G127" s="244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2"/>
      <c r="AA127" s="212"/>
      <c r="AB127" s="212"/>
      <c r="AC127" s="212"/>
      <c r="AD127" s="212"/>
      <c r="AE127" s="212"/>
      <c r="AF127" s="212"/>
      <c r="AG127" s="212" t="s">
        <v>209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2" x14ac:dyDescent="0.2">
      <c r="A128" s="219"/>
      <c r="B128" s="220"/>
      <c r="C128" s="248"/>
      <c r="D128" s="240"/>
      <c r="E128" s="240"/>
      <c r="F128" s="240"/>
      <c r="G128" s="240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22"/>
      <c r="Z128" s="212"/>
      <c r="AA128" s="212"/>
      <c r="AB128" s="212"/>
      <c r="AC128" s="212"/>
      <c r="AD128" s="212"/>
      <c r="AE128" s="212"/>
      <c r="AF128" s="212"/>
      <c r="AG128" s="212" t="s">
        <v>124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33">
        <v>42</v>
      </c>
      <c r="B129" s="234" t="s">
        <v>250</v>
      </c>
      <c r="C129" s="246" t="s">
        <v>251</v>
      </c>
      <c r="D129" s="235" t="s">
        <v>198</v>
      </c>
      <c r="E129" s="236">
        <v>87.230739999999997</v>
      </c>
      <c r="F129" s="237"/>
      <c r="G129" s="238">
        <f>ROUND(E129*F129,2)</f>
        <v>0</v>
      </c>
      <c r="H129" s="237"/>
      <c r="I129" s="238">
        <f>ROUND(E129*H129,2)</f>
        <v>0</v>
      </c>
      <c r="J129" s="237"/>
      <c r="K129" s="238">
        <f>ROUND(E129*J129,2)</f>
        <v>0</v>
      </c>
      <c r="L129" s="238">
        <v>21</v>
      </c>
      <c r="M129" s="238">
        <f>G129*(1+L129/100)</f>
        <v>0</v>
      </c>
      <c r="N129" s="236">
        <v>0</v>
      </c>
      <c r="O129" s="236">
        <f>ROUND(E129*N129,2)</f>
        <v>0</v>
      </c>
      <c r="P129" s="236">
        <v>0</v>
      </c>
      <c r="Q129" s="236">
        <f>ROUND(E129*P129,2)</f>
        <v>0</v>
      </c>
      <c r="R129" s="238" t="s">
        <v>195</v>
      </c>
      <c r="S129" s="238" t="s">
        <v>128</v>
      </c>
      <c r="T129" s="239" t="s">
        <v>128</v>
      </c>
      <c r="U129" s="222">
        <v>0</v>
      </c>
      <c r="V129" s="222">
        <f>ROUND(E129*U129,2)</f>
        <v>0</v>
      </c>
      <c r="W129" s="222"/>
      <c r="X129" s="222" t="s">
        <v>242</v>
      </c>
      <c r="Y129" s="222" t="s">
        <v>120</v>
      </c>
      <c r="Z129" s="212"/>
      <c r="AA129" s="212"/>
      <c r="AB129" s="212"/>
      <c r="AC129" s="212"/>
      <c r="AD129" s="212"/>
      <c r="AE129" s="212"/>
      <c r="AF129" s="212"/>
      <c r="AG129" s="212" t="s">
        <v>243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2" x14ac:dyDescent="0.2">
      <c r="A130" s="219"/>
      <c r="B130" s="220"/>
      <c r="C130" s="250"/>
      <c r="D130" s="243"/>
      <c r="E130" s="243"/>
      <c r="F130" s="243"/>
      <c r="G130" s="243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22"/>
      <c r="Z130" s="212"/>
      <c r="AA130" s="212"/>
      <c r="AB130" s="212"/>
      <c r="AC130" s="212"/>
      <c r="AD130" s="212"/>
      <c r="AE130" s="212"/>
      <c r="AF130" s="212"/>
      <c r="AG130" s="212" t="s">
        <v>124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33">
        <v>43</v>
      </c>
      <c r="B131" s="234" t="s">
        <v>252</v>
      </c>
      <c r="C131" s="246" t="s">
        <v>253</v>
      </c>
      <c r="D131" s="235" t="s">
        <v>198</v>
      </c>
      <c r="E131" s="236">
        <v>7.2692300000000003</v>
      </c>
      <c r="F131" s="237"/>
      <c r="G131" s="238">
        <f>ROUND(E131*F131,2)</f>
        <v>0</v>
      </c>
      <c r="H131" s="237"/>
      <c r="I131" s="238">
        <f>ROUND(E131*H131,2)</f>
        <v>0</v>
      </c>
      <c r="J131" s="237"/>
      <c r="K131" s="238">
        <f>ROUND(E131*J131,2)</f>
        <v>0</v>
      </c>
      <c r="L131" s="238">
        <v>21</v>
      </c>
      <c r="M131" s="238">
        <f>G131*(1+L131/100)</f>
        <v>0</v>
      </c>
      <c r="N131" s="236">
        <v>0</v>
      </c>
      <c r="O131" s="236">
        <f>ROUND(E131*N131,2)</f>
        <v>0</v>
      </c>
      <c r="P131" s="236">
        <v>0</v>
      </c>
      <c r="Q131" s="236">
        <f>ROUND(E131*P131,2)</f>
        <v>0</v>
      </c>
      <c r="R131" s="238" t="s">
        <v>195</v>
      </c>
      <c r="S131" s="238" t="s">
        <v>128</v>
      </c>
      <c r="T131" s="239" t="s">
        <v>128</v>
      </c>
      <c r="U131" s="222">
        <v>0.94199999999999995</v>
      </c>
      <c r="V131" s="222">
        <f>ROUND(E131*U131,2)</f>
        <v>6.85</v>
      </c>
      <c r="W131" s="222"/>
      <c r="X131" s="222" t="s">
        <v>242</v>
      </c>
      <c r="Y131" s="222" t="s">
        <v>120</v>
      </c>
      <c r="Z131" s="212"/>
      <c r="AA131" s="212"/>
      <c r="AB131" s="212"/>
      <c r="AC131" s="212"/>
      <c r="AD131" s="212"/>
      <c r="AE131" s="212"/>
      <c r="AF131" s="212"/>
      <c r="AG131" s="212" t="s">
        <v>243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">
      <c r="A132" s="219"/>
      <c r="B132" s="220"/>
      <c r="C132" s="250"/>
      <c r="D132" s="243"/>
      <c r="E132" s="243"/>
      <c r="F132" s="243"/>
      <c r="G132" s="243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124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2.5" outlineLevel="1" x14ac:dyDescent="0.2">
      <c r="A133" s="233">
        <v>44</v>
      </c>
      <c r="B133" s="234" t="s">
        <v>254</v>
      </c>
      <c r="C133" s="246" t="s">
        <v>255</v>
      </c>
      <c r="D133" s="235" t="s">
        <v>198</v>
      </c>
      <c r="E133" s="236">
        <v>72.692279999999997</v>
      </c>
      <c r="F133" s="237"/>
      <c r="G133" s="238">
        <f>ROUND(E133*F133,2)</f>
        <v>0</v>
      </c>
      <c r="H133" s="237"/>
      <c r="I133" s="238">
        <f>ROUND(E133*H133,2)</f>
        <v>0</v>
      </c>
      <c r="J133" s="237"/>
      <c r="K133" s="238">
        <f>ROUND(E133*J133,2)</f>
        <v>0</v>
      </c>
      <c r="L133" s="238">
        <v>21</v>
      </c>
      <c r="M133" s="238">
        <f>G133*(1+L133/100)</f>
        <v>0</v>
      </c>
      <c r="N133" s="236">
        <v>0</v>
      </c>
      <c r="O133" s="236">
        <f>ROUND(E133*N133,2)</f>
        <v>0</v>
      </c>
      <c r="P133" s="236">
        <v>0</v>
      </c>
      <c r="Q133" s="236">
        <f>ROUND(E133*P133,2)</f>
        <v>0</v>
      </c>
      <c r="R133" s="238" t="s">
        <v>195</v>
      </c>
      <c r="S133" s="238" t="s">
        <v>128</v>
      </c>
      <c r="T133" s="239" t="s">
        <v>128</v>
      </c>
      <c r="U133" s="222">
        <v>0.105</v>
      </c>
      <c r="V133" s="222">
        <f>ROUND(E133*U133,2)</f>
        <v>7.63</v>
      </c>
      <c r="W133" s="222"/>
      <c r="X133" s="222" t="s">
        <v>242</v>
      </c>
      <c r="Y133" s="222" t="s">
        <v>120</v>
      </c>
      <c r="Z133" s="212"/>
      <c r="AA133" s="212"/>
      <c r="AB133" s="212"/>
      <c r="AC133" s="212"/>
      <c r="AD133" s="212"/>
      <c r="AE133" s="212"/>
      <c r="AF133" s="212"/>
      <c r="AG133" s="212" t="s">
        <v>243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2" x14ac:dyDescent="0.2">
      <c r="A134" s="219"/>
      <c r="B134" s="220"/>
      <c r="C134" s="250"/>
      <c r="D134" s="243"/>
      <c r="E134" s="243"/>
      <c r="F134" s="243"/>
      <c r="G134" s="243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22"/>
      <c r="Z134" s="212"/>
      <c r="AA134" s="212"/>
      <c r="AB134" s="212"/>
      <c r="AC134" s="212"/>
      <c r="AD134" s="212"/>
      <c r="AE134" s="212"/>
      <c r="AF134" s="212"/>
      <c r="AG134" s="212" t="s">
        <v>124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22.5" outlineLevel="1" x14ac:dyDescent="0.2">
      <c r="A135" s="233">
        <v>45</v>
      </c>
      <c r="B135" s="234" t="s">
        <v>256</v>
      </c>
      <c r="C135" s="246" t="s">
        <v>257</v>
      </c>
      <c r="D135" s="235" t="s">
        <v>198</v>
      </c>
      <c r="E135" s="236">
        <v>7.2692300000000003</v>
      </c>
      <c r="F135" s="237"/>
      <c r="G135" s="238">
        <f>ROUND(E135*F135,2)</f>
        <v>0</v>
      </c>
      <c r="H135" s="237"/>
      <c r="I135" s="238">
        <f>ROUND(E135*H135,2)</f>
        <v>0</v>
      </c>
      <c r="J135" s="237"/>
      <c r="K135" s="238">
        <f>ROUND(E135*J135,2)</f>
        <v>0</v>
      </c>
      <c r="L135" s="238">
        <v>21</v>
      </c>
      <c r="M135" s="238">
        <f>G135*(1+L135/100)</f>
        <v>0</v>
      </c>
      <c r="N135" s="236">
        <v>0</v>
      </c>
      <c r="O135" s="236">
        <f>ROUND(E135*N135,2)</f>
        <v>0</v>
      </c>
      <c r="P135" s="236">
        <v>0</v>
      </c>
      <c r="Q135" s="236">
        <f>ROUND(E135*P135,2)</f>
        <v>0</v>
      </c>
      <c r="R135" s="238" t="s">
        <v>195</v>
      </c>
      <c r="S135" s="238" t="s">
        <v>258</v>
      </c>
      <c r="T135" s="239" t="s">
        <v>258</v>
      </c>
      <c r="U135" s="222">
        <v>0</v>
      </c>
      <c r="V135" s="222">
        <f>ROUND(E135*U135,2)</f>
        <v>0</v>
      </c>
      <c r="W135" s="222"/>
      <c r="X135" s="222" t="s">
        <v>242</v>
      </c>
      <c r="Y135" s="222" t="s">
        <v>120</v>
      </c>
      <c r="Z135" s="212"/>
      <c r="AA135" s="212"/>
      <c r="AB135" s="212"/>
      <c r="AC135" s="212"/>
      <c r="AD135" s="212"/>
      <c r="AE135" s="212"/>
      <c r="AF135" s="212"/>
      <c r="AG135" s="212" t="s">
        <v>243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2" x14ac:dyDescent="0.2">
      <c r="A136" s="219"/>
      <c r="B136" s="220"/>
      <c r="C136" s="250"/>
      <c r="D136" s="243"/>
      <c r="E136" s="243"/>
      <c r="F136" s="243"/>
      <c r="G136" s="243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22"/>
      <c r="Z136" s="212"/>
      <c r="AA136" s="212"/>
      <c r="AB136" s="212"/>
      <c r="AC136" s="212"/>
      <c r="AD136" s="212"/>
      <c r="AE136" s="212"/>
      <c r="AF136" s="212"/>
      <c r="AG136" s="212" t="s">
        <v>124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33">
        <v>46</v>
      </c>
      <c r="B137" s="234" t="s">
        <v>259</v>
      </c>
      <c r="C137" s="246" t="s">
        <v>260</v>
      </c>
      <c r="D137" s="235" t="s">
        <v>198</v>
      </c>
      <c r="E137" s="236">
        <v>7.2692300000000003</v>
      </c>
      <c r="F137" s="237"/>
      <c r="G137" s="238">
        <f>ROUND(E137*F137,2)</f>
        <v>0</v>
      </c>
      <c r="H137" s="237"/>
      <c r="I137" s="238">
        <f>ROUND(E137*H137,2)</f>
        <v>0</v>
      </c>
      <c r="J137" s="237"/>
      <c r="K137" s="238">
        <f>ROUND(E137*J137,2)</f>
        <v>0</v>
      </c>
      <c r="L137" s="238">
        <v>21</v>
      </c>
      <c r="M137" s="238">
        <f>G137*(1+L137/100)</f>
        <v>0</v>
      </c>
      <c r="N137" s="236">
        <v>0</v>
      </c>
      <c r="O137" s="236">
        <f>ROUND(E137*N137,2)</f>
        <v>0</v>
      </c>
      <c r="P137" s="236">
        <v>0</v>
      </c>
      <c r="Q137" s="236">
        <f>ROUND(E137*P137,2)</f>
        <v>0</v>
      </c>
      <c r="R137" s="238" t="s">
        <v>261</v>
      </c>
      <c r="S137" s="238" t="s">
        <v>128</v>
      </c>
      <c r="T137" s="239" t="s">
        <v>128</v>
      </c>
      <c r="U137" s="222">
        <v>6.0000000000000001E-3</v>
      </c>
      <c r="V137" s="222">
        <f>ROUND(E137*U137,2)</f>
        <v>0.04</v>
      </c>
      <c r="W137" s="222"/>
      <c r="X137" s="222" t="s">
        <v>242</v>
      </c>
      <c r="Y137" s="222" t="s">
        <v>120</v>
      </c>
      <c r="Z137" s="212"/>
      <c r="AA137" s="212"/>
      <c r="AB137" s="212"/>
      <c r="AC137" s="212"/>
      <c r="AD137" s="212"/>
      <c r="AE137" s="212"/>
      <c r="AF137" s="212"/>
      <c r="AG137" s="212" t="s">
        <v>243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2" x14ac:dyDescent="0.2">
      <c r="A138" s="219"/>
      <c r="B138" s="220"/>
      <c r="C138" s="249" t="s">
        <v>262</v>
      </c>
      <c r="D138" s="241"/>
      <c r="E138" s="241"/>
      <c r="F138" s="241"/>
      <c r="G138" s="241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22"/>
      <c r="Z138" s="212"/>
      <c r="AA138" s="212"/>
      <c r="AB138" s="212"/>
      <c r="AC138" s="212"/>
      <c r="AD138" s="212"/>
      <c r="AE138" s="212"/>
      <c r="AF138" s="212"/>
      <c r="AG138" s="212" t="s">
        <v>135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2">
      <c r="A139" s="219"/>
      <c r="B139" s="220"/>
      <c r="C139" s="248"/>
      <c r="D139" s="240"/>
      <c r="E139" s="240"/>
      <c r="F139" s="240"/>
      <c r="G139" s="240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22"/>
      <c r="Z139" s="212"/>
      <c r="AA139" s="212"/>
      <c r="AB139" s="212"/>
      <c r="AC139" s="212"/>
      <c r="AD139" s="212"/>
      <c r="AE139" s="212"/>
      <c r="AF139" s="212"/>
      <c r="AG139" s="212" t="s">
        <v>124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x14ac:dyDescent="0.2">
      <c r="A140" s="226" t="s">
        <v>112</v>
      </c>
      <c r="B140" s="227" t="s">
        <v>83</v>
      </c>
      <c r="C140" s="245" t="s">
        <v>27</v>
      </c>
      <c r="D140" s="228"/>
      <c r="E140" s="229"/>
      <c r="F140" s="230"/>
      <c r="G140" s="230">
        <f>SUMIF(AG141:AG157,"&lt;&gt;NOR",G141:G157)</f>
        <v>0</v>
      </c>
      <c r="H140" s="230"/>
      <c r="I140" s="230">
        <f>SUM(I141:I157)</f>
        <v>0</v>
      </c>
      <c r="J140" s="230"/>
      <c r="K140" s="230">
        <f>SUM(K141:K157)</f>
        <v>0</v>
      </c>
      <c r="L140" s="230"/>
      <c r="M140" s="230">
        <f>SUM(M141:M157)</f>
        <v>0</v>
      </c>
      <c r="N140" s="229"/>
      <c r="O140" s="229">
        <f>SUM(O141:O157)</f>
        <v>0</v>
      </c>
      <c r="P140" s="229"/>
      <c r="Q140" s="229">
        <f>SUM(Q141:Q157)</f>
        <v>0</v>
      </c>
      <c r="R140" s="230"/>
      <c r="S140" s="230"/>
      <c r="T140" s="231"/>
      <c r="U140" s="225"/>
      <c r="V140" s="225">
        <f>SUM(V141:V157)</f>
        <v>1.2</v>
      </c>
      <c r="W140" s="225"/>
      <c r="X140" s="225"/>
      <c r="Y140" s="225"/>
      <c r="AG140" t="s">
        <v>113</v>
      </c>
    </row>
    <row r="141" spans="1:60" outlineLevel="1" x14ac:dyDescent="0.2">
      <c r="A141" s="233">
        <v>47</v>
      </c>
      <c r="B141" s="234" t="s">
        <v>263</v>
      </c>
      <c r="C141" s="246" t="s">
        <v>264</v>
      </c>
      <c r="D141" s="235" t="s">
        <v>265</v>
      </c>
      <c r="E141" s="236">
        <v>1</v>
      </c>
      <c r="F141" s="237"/>
      <c r="G141" s="238">
        <f>ROUND(E141*F141,2)</f>
        <v>0</v>
      </c>
      <c r="H141" s="237"/>
      <c r="I141" s="238">
        <f>ROUND(E141*H141,2)</f>
        <v>0</v>
      </c>
      <c r="J141" s="237"/>
      <c r="K141" s="238">
        <f>ROUND(E141*J141,2)</f>
        <v>0</v>
      </c>
      <c r="L141" s="238">
        <v>21</v>
      </c>
      <c r="M141" s="238">
        <f>G141*(1+L141/100)</f>
        <v>0</v>
      </c>
      <c r="N141" s="236">
        <v>0</v>
      </c>
      <c r="O141" s="236">
        <f>ROUND(E141*N141,2)</f>
        <v>0</v>
      </c>
      <c r="P141" s="236">
        <v>0</v>
      </c>
      <c r="Q141" s="236">
        <f>ROUND(E141*P141,2)</f>
        <v>0</v>
      </c>
      <c r="R141" s="238"/>
      <c r="S141" s="238" t="s">
        <v>128</v>
      </c>
      <c r="T141" s="239" t="s">
        <v>118</v>
      </c>
      <c r="U141" s="222">
        <v>0</v>
      </c>
      <c r="V141" s="222">
        <f>ROUND(E141*U141,2)</f>
        <v>0</v>
      </c>
      <c r="W141" s="222"/>
      <c r="X141" s="222" t="s">
        <v>266</v>
      </c>
      <c r="Y141" s="222" t="s">
        <v>120</v>
      </c>
      <c r="Z141" s="212"/>
      <c r="AA141" s="212"/>
      <c r="AB141" s="212"/>
      <c r="AC141" s="212"/>
      <c r="AD141" s="212"/>
      <c r="AE141" s="212"/>
      <c r="AF141" s="212"/>
      <c r="AG141" s="212" t="s">
        <v>267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2" x14ac:dyDescent="0.2">
      <c r="A142" s="219"/>
      <c r="B142" s="220"/>
      <c r="C142" s="251" t="s">
        <v>268</v>
      </c>
      <c r="D142" s="244"/>
      <c r="E142" s="244"/>
      <c r="F142" s="244"/>
      <c r="G142" s="244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22"/>
      <c r="Z142" s="212"/>
      <c r="AA142" s="212"/>
      <c r="AB142" s="212"/>
      <c r="AC142" s="212"/>
      <c r="AD142" s="212"/>
      <c r="AE142" s="212"/>
      <c r="AF142" s="212"/>
      <c r="AG142" s="212" t="s">
        <v>209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2">
      <c r="A143" s="219"/>
      <c r="B143" s="220"/>
      <c r="C143" s="248"/>
      <c r="D143" s="240"/>
      <c r="E143" s="240"/>
      <c r="F143" s="240"/>
      <c r="G143" s="240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22"/>
      <c r="Z143" s="212"/>
      <c r="AA143" s="212"/>
      <c r="AB143" s="212"/>
      <c r="AC143" s="212"/>
      <c r="AD143" s="212"/>
      <c r="AE143" s="212"/>
      <c r="AF143" s="212"/>
      <c r="AG143" s="212" t="s">
        <v>124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33">
        <v>48</v>
      </c>
      <c r="B144" s="234" t="s">
        <v>269</v>
      </c>
      <c r="C144" s="246" t="s">
        <v>270</v>
      </c>
      <c r="D144" s="235" t="s">
        <v>265</v>
      </c>
      <c r="E144" s="236">
        <v>1</v>
      </c>
      <c r="F144" s="237"/>
      <c r="G144" s="238">
        <f>ROUND(E144*F144,2)</f>
        <v>0</v>
      </c>
      <c r="H144" s="237"/>
      <c r="I144" s="238">
        <f>ROUND(E144*H144,2)</f>
        <v>0</v>
      </c>
      <c r="J144" s="237"/>
      <c r="K144" s="238">
        <f>ROUND(E144*J144,2)</f>
        <v>0</v>
      </c>
      <c r="L144" s="238">
        <v>21</v>
      </c>
      <c r="M144" s="238">
        <f>G144*(1+L144/100)</f>
        <v>0</v>
      </c>
      <c r="N144" s="236">
        <v>0</v>
      </c>
      <c r="O144" s="236">
        <f>ROUND(E144*N144,2)</f>
        <v>0</v>
      </c>
      <c r="P144" s="236">
        <v>0</v>
      </c>
      <c r="Q144" s="236">
        <f>ROUND(E144*P144,2)</f>
        <v>0</v>
      </c>
      <c r="R144" s="238"/>
      <c r="S144" s="238" t="s">
        <v>128</v>
      </c>
      <c r="T144" s="239" t="s">
        <v>118</v>
      </c>
      <c r="U144" s="222">
        <v>0</v>
      </c>
      <c r="V144" s="222">
        <f>ROUND(E144*U144,2)</f>
        <v>0</v>
      </c>
      <c r="W144" s="222"/>
      <c r="X144" s="222" t="s">
        <v>266</v>
      </c>
      <c r="Y144" s="222" t="s">
        <v>120</v>
      </c>
      <c r="Z144" s="212"/>
      <c r="AA144" s="212"/>
      <c r="AB144" s="212"/>
      <c r="AC144" s="212"/>
      <c r="AD144" s="212"/>
      <c r="AE144" s="212"/>
      <c r="AF144" s="212"/>
      <c r="AG144" s="212" t="s">
        <v>267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ht="33.75" outlineLevel="2" x14ac:dyDescent="0.2">
      <c r="A145" s="219"/>
      <c r="B145" s="220"/>
      <c r="C145" s="251" t="s">
        <v>271</v>
      </c>
      <c r="D145" s="244"/>
      <c r="E145" s="244"/>
      <c r="F145" s="244"/>
      <c r="G145" s="244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22"/>
      <c r="Z145" s="212"/>
      <c r="AA145" s="212"/>
      <c r="AB145" s="212"/>
      <c r="AC145" s="212"/>
      <c r="AD145" s="212"/>
      <c r="AE145" s="212"/>
      <c r="AF145" s="212"/>
      <c r="AG145" s="212" t="s">
        <v>209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42" t="str">
        <f>C145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2">
      <c r="A146" s="219"/>
      <c r="B146" s="220"/>
      <c r="C146" s="248"/>
      <c r="D146" s="240"/>
      <c r="E146" s="240"/>
      <c r="F146" s="240"/>
      <c r="G146" s="240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22"/>
      <c r="Z146" s="212"/>
      <c r="AA146" s="212"/>
      <c r="AB146" s="212"/>
      <c r="AC146" s="212"/>
      <c r="AD146" s="212"/>
      <c r="AE146" s="212"/>
      <c r="AF146" s="212"/>
      <c r="AG146" s="212" t="s">
        <v>124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33">
        <v>49</v>
      </c>
      <c r="B147" s="234" t="s">
        <v>272</v>
      </c>
      <c r="C147" s="246" t="s">
        <v>273</v>
      </c>
      <c r="D147" s="235" t="s">
        <v>265</v>
      </c>
      <c r="E147" s="236">
        <v>1</v>
      </c>
      <c r="F147" s="237"/>
      <c r="G147" s="238">
        <f>ROUND(E147*F147,2)</f>
        <v>0</v>
      </c>
      <c r="H147" s="237"/>
      <c r="I147" s="238">
        <f>ROUND(E147*H147,2)</f>
        <v>0</v>
      </c>
      <c r="J147" s="237"/>
      <c r="K147" s="238">
        <f>ROUND(E147*J147,2)</f>
        <v>0</v>
      </c>
      <c r="L147" s="238">
        <v>21</v>
      </c>
      <c r="M147" s="238">
        <f>G147*(1+L147/100)</f>
        <v>0</v>
      </c>
      <c r="N147" s="236">
        <v>0</v>
      </c>
      <c r="O147" s="236">
        <f>ROUND(E147*N147,2)</f>
        <v>0</v>
      </c>
      <c r="P147" s="236">
        <v>0</v>
      </c>
      <c r="Q147" s="236">
        <f>ROUND(E147*P147,2)</f>
        <v>0</v>
      </c>
      <c r="R147" s="238"/>
      <c r="S147" s="238" t="s">
        <v>128</v>
      </c>
      <c r="T147" s="239" t="s">
        <v>118</v>
      </c>
      <c r="U147" s="222">
        <v>0</v>
      </c>
      <c r="V147" s="222">
        <f>ROUND(E147*U147,2)</f>
        <v>0</v>
      </c>
      <c r="W147" s="222"/>
      <c r="X147" s="222" t="s">
        <v>266</v>
      </c>
      <c r="Y147" s="222" t="s">
        <v>120</v>
      </c>
      <c r="Z147" s="212"/>
      <c r="AA147" s="212"/>
      <c r="AB147" s="212"/>
      <c r="AC147" s="212"/>
      <c r="AD147" s="212"/>
      <c r="AE147" s="212"/>
      <c r="AF147" s="212"/>
      <c r="AG147" s="212" t="s">
        <v>267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ht="22.5" outlineLevel="2" x14ac:dyDescent="0.2">
      <c r="A148" s="219"/>
      <c r="B148" s="220"/>
      <c r="C148" s="251" t="s">
        <v>274</v>
      </c>
      <c r="D148" s="244"/>
      <c r="E148" s="244"/>
      <c r="F148" s="244"/>
      <c r="G148" s="244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22"/>
      <c r="Z148" s="212"/>
      <c r="AA148" s="212"/>
      <c r="AB148" s="212"/>
      <c r="AC148" s="212"/>
      <c r="AD148" s="212"/>
      <c r="AE148" s="212"/>
      <c r="AF148" s="212"/>
      <c r="AG148" s="212" t="s">
        <v>209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42" t="str">
        <f>C148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2">
      <c r="A149" s="219"/>
      <c r="B149" s="220"/>
      <c r="C149" s="248"/>
      <c r="D149" s="240"/>
      <c r="E149" s="240"/>
      <c r="F149" s="240"/>
      <c r="G149" s="240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22"/>
      <c r="Z149" s="212"/>
      <c r="AA149" s="212"/>
      <c r="AB149" s="212"/>
      <c r="AC149" s="212"/>
      <c r="AD149" s="212"/>
      <c r="AE149" s="212"/>
      <c r="AF149" s="212"/>
      <c r="AG149" s="212" t="s">
        <v>124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33">
        <v>50</v>
      </c>
      <c r="B150" s="234" t="s">
        <v>275</v>
      </c>
      <c r="C150" s="246" t="s">
        <v>276</v>
      </c>
      <c r="D150" s="235" t="s">
        <v>265</v>
      </c>
      <c r="E150" s="236">
        <v>1</v>
      </c>
      <c r="F150" s="237"/>
      <c r="G150" s="238">
        <f>ROUND(E150*F150,2)</f>
        <v>0</v>
      </c>
      <c r="H150" s="237"/>
      <c r="I150" s="238">
        <f>ROUND(E150*H150,2)</f>
        <v>0</v>
      </c>
      <c r="J150" s="237"/>
      <c r="K150" s="238">
        <f>ROUND(E150*J150,2)</f>
        <v>0</v>
      </c>
      <c r="L150" s="238">
        <v>21</v>
      </c>
      <c r="M150" s="238">
        <f>G150*(1+L150/100)</f>
        <v>0</v>
      </c>
      <c r="N150" s="236">
        <v>0</v>
      </c>
      <c r="O150" s="236">
        <f>ROUND(E150*N150,2)</f>
        <v>0</v>
      </c>
      <c r="P150" s="236">
        <v>0</v>
      </c>
      <c r="Q150" s="236">
        <f>ROUND(E150*P150,2)</f>
        <v>0</v>
      </c>
      <c r="R150" s="238"/>
      <c r="S150" s="238" t="s">
        <v>128</v>
      </c>
      <c r="T150" s="239" t="s">
        <v>118</v>
      </c>
      <c r="U150" s="222">
        <v>0</v>
      </c>
      <c r="V150" s="222">
        <f>ROUND(E150*U150,2)</f>
        <v>0</v>
      </c>
      <c r="W150" s="222"/>
      <c r="X150" s="222" t="s">
        <v>266</v>
      </c>
      <c r="Y150" s="222" t="s">
        <v>120</v>
      </c>
      <c r="Z150" s="212"/>
      <c r="AA150" s="212"/>
      <c r="AB150" s="212"/>
      <c r="AC150" s="212"/>
      <c r="AD150" s="212"/>
      <c r="AE150" s="212"/>
      <c r="AF150" s="212"/>
      <c r="AG150" s="212" t="s">
        <v>267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">
      <c r="A151" s="219"/>
      <c r="B151" s="220"/>
      <c r="C151" s="251" t="s">
        <v>277</v>
      </c>
      <c r="D151" s="244"/>
      <c r="E151" s="244"/>
      <c r="F151" s="244"/>
      <c r="G151" s="244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22"/>
      <c r="Z151" s="212"/>
      <c r="AA151" s="212"/>
      <c r="AB151" s="212"/>
      <c r="AC151" s="212"/>
      <c r="AD151" s="212"/>
      <c r="AE151" s="212"/>
      <c r="AF151" s="212"/>
      <c r="AG151" s="212" t="s">
        <v>209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2" x14ac:dyDescent="0.2">
      <c r="A152" s="219"/>
      <c r="B152" s="220"/>
      <c r="C152" s="248"/>
      <c r="D152" s="240"/>
      <c r="E152" s="240"/>
      <c r="F152" s="240"/>
      <c r="G152" s="240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2"/>
      <c r="AA152" s="212"/>
      <c r="AB152" s="212"/>
      <c r="AC152" s="212"/>
      <c r="AD152" s="212"/>
      <c r="AE152" s="212"/>
      <c r="AF152" s="212"/>
      <c r="AG152" s="212" t="s">
        <v>124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33">
        <v>51</v>
      </c>
      <c r="B153" s="234" t="s">
        <v>278</v>
      </c>
      <c r="C153" s="246" t="s">
        <v>279</v>
      </c>
      <c r="D153" s="235" t="s">
        <v>265</v>
      </c>
      <c r="E153" s="236">
        <v>1</v>
      </c>
      <c r="F153" s="237"/>
      <c r="G153" s="238">
        <f>ROUND(E153*F153,2)</f>
        <v>0</v>
      </c>
      <c r="H153" s="237"/>
      <c r="I153" s="238">
        <f>ROUND(E153*H153,2)</f>
        <v>0</v>
      </c>
      <c r="J153" s="237"/>
      <c r="K153" s="238">
        <f>ROUND(E153*J153,2)</f>
        <v>0</v>
      </c>
      <c r="L153" s="238">
        <v>21</v>
      </c>
      <c r="M153" s="238">
        <f>G153*(1+L153/100)</f>
        <v>0</v>
      </c>
      <c r="N153" s="236">
        <v>0</v>
      </c>
      <c r="O153" s="236">
        <f>ROUND(E153*N153,2)</f>
        <v>0</v>
      </c>
      <c r="P153" s="236">
        <v>0</v>
      </c>
      <c r="Q153" s="236">
        <f>ROUND(E153*P153,2)</f>
        <v>0</v>
      </c>
      <c r="R153" s="238"/>
      <c r="S153" s="238" t="s">
        <v>128</v>
      </c>
      <c r="T153" s="239" t="s">
        <v>118</v>
      </c>
      <c r="U153" s="222">
        <v>0</v>
      </c>
      <c r="V153" s="222">
        <f>ROUND(E153*U153,2)</f>
        <v>0</v>
      </c>
      <c r="W153" s="222"/>
      <c r="X153" s="222" t="s">
        <v>266</v>
      </c>
      <c r="Y153" s="222" t="s">
        <v>120</v>
      </c>
      <c r="Z153" s="212"/>
      <c r="AA153" s="212"/>
      <c r="AB153" s="212"/>
      <c r="AC153" s="212"/>
      <c r="AD153" s="212"/>
      <c r="AE153" s="212"/>
      <c r="AF153" s="212"/>
      <c r="AG153" s="212" t="s">
        <v>267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2" x14ac:dyDescent="0.2">
      <c r="A154" s="219"/>
      <c r="B154" s="220"/>
      <c r="C154" s="251" t="s">
        <v>280</v>
      </c>
      <c r="D154" s="244"/>
      <c r="E154" s="244"/>
      <c r="F154" s="244"/>
      <c r="G154" s="244"/>
      <c r="H154" s="222"/>
      <c r="I154" s="222"/>
      <c r="J154" s="222"/>
      <c r="K154" s="222"/>
      <c r="L154" s="222"/>
      <c r="M154" s="222"/>
      <c r="N154" s="221"/>
      <c r="O154" s="221"/>
      <c r="P154" s="221"/>
      <c r="Q154" s="221"/>
      <c r="R154" s="222"/>
      <c r="S154" s="222"/>
      <c r="T154" s="222"/>
      <c r="U154" s="222"/>
      <c r="V154" s="222"/>
      <c r="W154" s="222"/>
      <c r="X154" s="222"/>
      <c r="Y154" s="222"/>
      <c r="Z154" s="212"/>
      <c r="AA154" s="212"/>
      <c r="AB154" s="212"/>
      <c r="AC154" s="212"/>
      <c r="AD154" s="212"/>
      <c r="AE154" s="212"/>
      <c r="AF154" s="212"/>
      <c r="AG154" s="212" t="s">
        <v>209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42" t="str">
        <f>C154</f>
        <v>Náklady zhotovitele, které vzniknou v souvislosti s povinnostmi zhotovitele při předání a převzetí díla.</v>
      </c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2">
      <c r="A155" s="219"/>
      <c r="B155" s="220"/>
      <c r="C155" s="248"/>
      <c r="D155" s="240"/>
      <c r="E155" s="240"/>
      <c r="F155" s="240"/>
      <c r="G155" s="240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22"/>
      <c r="Z155" s="212"/>
      <c r="AA155" s="212"/>
      <c r="AB155" s="212"/>
      <c r="AC155" s="212"/>
      <c r="AD155" s="212"/>
      <c r="AE155" s="212"/>
      <c r="AF155" s="212"/>
      <c r="AG155" s="212" t="s">
        <v>124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33">
        <v>52</v>
      </c>
      <c r="B156" s="234" t="s">
        <v>281</v>
      </c>
      <c r="C156" s="246" t="s">
        <v>282</v>
      </c>
      <c r="D156" s="235" t="s">
        <v>265</v>
      </c>
      <c r="E156" s="236">
        <v>1</v>
      </c>
      <c r="F156" s="237"/>
      <c r="G156" s="238">
        <f>ROUND(E156*F156,2)</f>
        <v>0</v>
      </c>
      <c r="H156" s="237"/>
      <c r="I156" s="238">
        <f>ROUND(E156*H156,2)</f>
        <v>0</v>
      </c>
      <c r="J156" s="237"/>
      <c r="K156" s="238">
        <f>ROUND(E156*J156,2)</f>
        <v>0</v>
      </c>
      <c r="L156" s="238">
        <v>21</v>
      </c>
      <c r="M156" s="238">
        <f>G156*(1+L156/100)</f>
        <v>0</v>
      </c>
      <c r="N156" s="236">
        <v>0</v>
      </c>
      <c r="O156" s="236">
        <f>ROUND(E156*N156,2)</f>
        <v>0</v>
      </c>
      <c r="P156" s="236">
        <v>0</v>
      </c>
      <c r="Q156" s="236">
        <f>ROUND(E156*P156,2)</f>
        <v>0</v>
      </c>
      <c r="R156" s="238"/>
      <c r="S156" s="238" t="s">
        <v>117</v>
      </c>
      <c r="T156" s="239" t="s">
        <v>118</v>
      </c>
      <c r="U156" s="222">
        <v>1.2</v>
      </c>
      <c r="V156" s="222">
        <f>ROUND(E156*U156,2)</f>
        <v>1.2</v>
      </c>
      <c r="W156" s="222"/>
      <c r="X156" s="222" t="s">
        <v>266</v>
      </c>
      <c r="Y156" s="222" t="s">
        <v>120</v>
      </c>
      <c r="Z156" s="212"/>
      <c r="AA156" s="212"/>
      <c r="AB156" s="212"/>
      <c r="AC156" s="212"/>
      <c r="AD156" s="212"/>
      <c r="AE156" s="212"/>
      <c r="AF156" s="212"/>
      <c r="AG156" s="212" t="s">
        <v>267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2" x14ac:dyDescent="0.2">
      <c r="A157" s="219"/>
      <c r="B157" s="220"/>
      <c r="C157" s="250"/>
      <c r="D157" s="243"/>
      <c r="E157" s="243"/>
      <c r="F157" s="243"/>
      <c r="G157" s="243"/>
      <c r="H157" s="222"/>
      <c r="I157" s="222"/>
      <c r="J157" s="222"/>
      <c r="K157" s="222"/>
      <c r="L157" s="222"/>
      <c r="M157" s="222"/>
      <c r="N157" s="221"/>
      <c r="O157" s="221"/>
      <c r="P157" s="221"/>
      <c r="Q157" s="221"/>
      <c r="R157" s="222"/>
      <c r="S157" s="222"/>
      <c r="T157" s="222"/>
      <c r="U157" s="222"/>
      <c r="V157" s="222"/>
      <c r="W157" s="222"/>
      <c r="X157" s="222"/>
      <c r="Y157" s="222"/>
      <c r="Z157" s="212"/>
      <c r="AA157" s="212"/>
      <c r="AB157" s="212"/>
      <c r="AC157" s="212"/>
      <c r="AD157" s="212"/>
      <c r="AE157" s="212"/>
      <c r="AF157" s="212"/>
      <c r="AG157" s="212" t="s">
        <v>124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x14ac:dyDescent="0.2">
      <c r="A158" s="3"/>
      <c r="B158" s="4"/>
      <c r="C158" s="252"/>
      <c r="D158" s="6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AE158">
        <v>12</v>
      </c>
      <c r="AF158">
        <v>21</v>
      </c>
      <c r="AG158" t="s">
        <v>98</v>
      </c>
    </row>
    <row r="159" spans="1:60" x14ac:dyDescent="0.2">
      <c r="A159" s="215"/>
      <c r="B159" s="216" t="s">
        <v>29</v>
      </c>
      <c r="C159" s="253"/>
      <c r="D159" s="217"/>
      <c r="E159" s="218"/>
      <c r="F159" s="218"/>
      <c r="G159" s="232">
        <f>G8+G12+G16+G54+G78+G81+G85+G108+G111+G120+G140</f>
        <v>0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AE159">
        <f>SUMIF(L7:L157,AE158,G7:G157)</f>
        <v>0</v>
      </c>
      <c r="AF159">
        <f>SUMIF(L7:L157,AF158,G7:G157)</f>
        <v>0</v>
      </c>
      <c r="AG159" t="s">
        <v>283</v>
      </c>
    </row>
    <row r="160" spans="1:60" x14ac:dyDescent="0.2">
      <c r="C160" s="254"/>
      <c r="D160" s="10"/>
      <c r="AG160" t="s">
        <v>284</v>
      </c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HgBmyro5Z81tL2sUC7jEHs6jXuW4r8M8gaNfTDaiXtVaWrfstJKGN/zEQd6W8z7mfxTLXl6bz0XX0mvA8cqOw==" saltValue="xMfvh8mj1U+9mr9MpkjlwQ==" spinCount="100000" sheet="1" formatRows="0"/>
  <mergeCells count="76">
    <mergeCell ref="C152:G152"/>
    <mergeCell ref="C154:G154"/>
    <mergeCell ref="C155:G155"/>
    <mergeCell ref="C157:G157"/>
    <mergeCell ref="C143:G143"/>
    <mergeCell ref="C145:G145"/>
    <mergeCell ref="C146:G146"/>
    <mergeCell ref="C148:G148"/>
    <mergeCell ref="C149:G149"/>
    <mergeCell ref="C151:G151"/>
    <mergeCell ref="C132:G132"/>
    <mergeCell ref="C134:G134"/>
    <mergeCell ref="C136:G136"/>
    <mergeCell ref="C138:G138"/>
    <mergeCell ref="C139:G139"/>
    <mergeCell ref="C142:G142"/>
    <mergeCell ref="C122:G122"/>
    <mergeCell ref="C123:G123"/>
    <mergeCell ref="C125:G125"/>
    <mergeCell ref="C127:G127"/>
    <mergeCell ref="C128:G128"/>
    <mergeCell ref="C130:G130"/>
    <mergeCell ref="C107:G107"/>
    <mergeCell ref="C110:G110"/>
    <mergeCell ref="C113:G113"/>
    <mergeCell ref="C115:G115"/>
    <mergeCell ref="C117:G117"/>
    <mergeCell ref="C119:G119"/>
    <mergeCell ref="C96:G96"/>
    <mergeCell ref="C99:G99"/>
    <mergeCell ref="C101:G101"/>
    <mergeCell ref="C103:G103"/>
    <mergeCell ref="C104:G104"/>
    <mergeCell ref="C106:G106"/>
    <mergeCell ref="C87:G87"/>
    <mergeCell ref="C89:G89"/>
    <mergeCell ref="C90:G90"/>
    <mergeCell ref="C92:G92"/>
    <mergeCell ref="C93:G93"/>
    <mergeCell ref="C95:G95"/>
    <mergeCell ref="C74:G74"/>
    <mergeCell ref="C76:G76"/>
    <mergeCell ref="C77:G77"/>
    <mergeCell ref="C80:G80"/>
    <mergeCell ref="C83:G83"/>
    <mergeCell ref="C84:G84"/>
    <mergeCell ref="C62:G62"/>
    <mergeCell ref="C64:G64"/>
    <mergeCell ref="C66:G66"/>
    <mergeCell ref="C68:G68"/>
    <mergeCell ref="C70:G70"/>
    <mergeCell ref="C72:G72"/>
    <mergeCell ref="C47:G47"/>
    <mergeCell ref="C50:G50"/>
    <mergeCell ref="C53:G53"/>
    <mergeCell ref="C56:G56"/>
    <mergeCell ref="C58:G58"/>
    <mergeCell ref="C60:G60"/>
    <mergeCell ref="C30:G30"/>
    <mergeCell ref="C33:G33"/>
    <mergeCell ref="C36:G36"/>
    <mergeCell ref="C40:G40"/>
    <mergeCell ref="C43:G43"/>
    <mergeCell ref="C45:G45"/>
    <mergeCell ref="C18:G18"/>
    <mergeCell ref="C19:G19"/>
    <mergeCell ref="C21:G21"/>
    <mergeCell ref="C24:G24"/>
    <mergeCell ref="C26:G26"/>
    <mergeCell ref="C28:G28"/>
    <mergeCell ref="A1:G1"/>
    <mergeCell ref="C2:G2"/>
    <mergeCell ref="C3:G3"/>
    <mergeCell ref="C4:G4"/>
    <mergeCell ref="C11:G11"/>
    <mergeCell ref="C15:G1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24-10-01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24-10-01 Pol'!Názvy_tisku</vt:lpstr>
      <vt:lpstr>oadresa</vt:lpstr>
      <vt:lpstr>Stavba!Objednatel</vt:lpstr>
      <vt:lpstr>Stavba!Objekt</vt:lpstr>
      <vt:lpstr>'01 24-10-01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Šlancarová</dc:creator>
  <cp:lastModifiedBy>Jana Šlancarová</cp:lastModifiedBy>
  <cp:lastPrinted>2019-03-19T12:27:02Z</cp:lastPrinted>
  <dcterms:created xsi:type="dcterms:W3CDTF">2009-04-08T07:15:50Z</dcterms:created>
  <dcterms:modified xsi:type="dcterms:W3CDTF">2024-07-02T12:25:06Z</dcterms:modified>
</cp:coreProperties>
</file>